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/>
  </bookViews>
  <sheets>
    <sheet name="Лист 1 (2)" sheetId="6" r:id="rId1"/>
  </sheets>
  <calcPr calcId="124519" iterateDelta="1E-4"/>
</workbook>
</file>

<file path=xl/calcChain.xml><?xml version="1.0" encoding="utf-8"?>
<calcChain xmlns="http://schemas.openxmlformats.org/spreadsheetml/2006/main">
  <c r="C216" i="6"/>
  <c r="C210"/>
  <c r="C209" s="1"/>
  <c r="C8" s="1"/>
  <c r="C11" s="1"/>
  <c r="C193"/>
  <c r="C175"/>
  <c r="C169"/>
  <c r="C166"/>
  <c r="C163"/>
  <c r="C160"/>
  <c r="C157"/>
  <c r="C153"/>
  <c r="C149"/>
  <c r="C136"/>
  <c r="C129"/>
  <c r="C122"/>
  <c r="C114"/>
  <c r="C105"/>
  <c r="C102"/>
  <c r="C100"/>
  <c r="C98"/>
  <c r="C96"/>
  <c r="C94"/>
  <c r="C91"/>
  <c r="C88"/>
  <c r="C85"/>
  <c r="C82"/>
  <c r="C79"/>
  <c r="C76"/>
  <c r="C73"/>
  <c r="C70"/>
  <c r="C68"/>
  <c r="C66"/>
  <c r="C64"/>
  <c r="C61"/>
  <c r="C58"/>
  <c r="C56"/>
  <c r="C54"/>
  <c r="C52"/>
  <c r="C50"/>
  <c r="C45"/>
  <c r="C39"/>
  <c r="C37"/>
  <c r="C31"/>
  <c r="C17"/>
  <c r="C13"/>
  <c r="C10"/>
  <c r="D230" l="1"/>
  <c r="D223"/>
  <c r="D216"/>
  <c r="D209"/>
  <c r="D193"/>
  <c r="D175"/>
  <c r="D169"/>
  <c r="D166"/>
  <c r="D163"/>
  <c r="D160"/>
  <c r="D157"/>
  <c r="D153"/>
  <c r="D149"/>
  <c r="D136"/>
  <c r="D129"/>
  <c r="D122"/>
  <c r="D114"/>
  <c r="D105"/>
  <c r="D102"/>
  <c r="D100"/>
  <c r="D98"/>
  <c r="D96"/>
  <c r="D94"/>
  <c r="D91"/>
  <c r="D88"/>
  <c r="D85"/>
  <c r="D82"/>
  <c r="D79"/>
  <c r="D76"/>
  <c r="D73"/>
  <c r="D70"/>
  <c r="D68"/>
  <c r="D66"/>
  <c r="D64"/>
  <c r="D61"/>
  <c r="D58"/>
  <c r="D56"/>
  <c r="D54"/>
  <c r="D52"/>
  <c r="D50"/>
  <c r="D45"/>
  <c r="D39"/>
  <c r="D37" s="1"/>
  <c r="D8" s="1"/>
  <c r="D11" s="1"/>
  <c r="D31"/>
  <c r="D17"/>
  <c r="D13"/>
  <c r="D10"/>
</calcChain>
</file>

<file path=xl/sharedStrings.xml><?xml version="1.0" encoding="utf-8"?>
<sst xmlns="http://schemas.openxmlformats.org/spreadsheetml/2006/main" count="180" uniqueCount="157">
  <si>
    <t xml:space="preserve">  А.</t>
  </si>
  <si>
    <t>Б.</t>
  </si>
  <si>
    <t>Кроме того:</t>
  </si>
  <si>
    <t xml:space="preserve">  </t>
  </si>
  <si>
    <t>в том числе:</t>
  </si>
  <si>
    <t xml:space="preserve">Наименование показателя </t>
  </si>
  <si>
    <t>Торговля оптовая и розничная; ремонт автотранспортных средств, мотоциклов</t>
  </si>
  <si>
    <t xml:space="preserve">Транспортировка и хранение </t>
  </si>
  <si>
    <t xml:space="preserve">Деятельность в области информации и связи </t>
  </si>
  <si>
    <t xml:space="preserve">Деятельность финансовая и страховая </t>
  </si>
  <si>
    <t>объем инвестиций в основной капитал (за исключением бюджетных средств)</t>
  </si>
  <si>
    <t>1.2.</t>
  </si>
  <si>
    <t>в том числе всего по отрасли за исключением бюджетных средств</t>
  </si>
  <si>
    <t>2.1.</t>
  </si>
  <si>
    <t>3.2.</t>
  </si>
  <si>
    <t xml:space="preserve">в том числе </t>
  </si>
  <si>
    <r>
      <t xml:space="preserve">Объем инвестиций в основной капитал за счет всех источников финансирования по району (городу) </t>
    </r>
    <r>
      <rPr>
        <sz val="11"/>
        <color theme="1"/>
        <rFont val="Times New Roman"/>
        <family val="1"/>
        <charset val="204"/>
      </rPr>
      <t xml:space="preserve">(по крупным и средним организациям) (1+2+3+4+5+6+7+8+9+10+11+12): </t>
    </r>
  </si>
  <si>
    <r>
      <t xml:space="preserve"> </t>
    </r>
    <r>
      <rPr>
        <i/>
        <sz val="11"/>
        <color theme="1"/>
        <rFont val="Times New Roman"/>
        <family val="1"/>
        <charset val="204"/>
      </rPr>
      <t xml:space="preserve">- </t>
    </r>
    <r>
      <rPr>
        <b/>
        <i/>
        <sz val="11"/>
        <color theme="1"/>
        <rFont val="Times New Roman"/>
        <family val="1"/>
        <charset val="204"/>
      </rPr>
      <t>объем инвестиций по малым организациям (расшифровать организации с объемами инвестиций);</t>
    </r>
  </si>
  <si>
    <t>3.3.</t>
  </si>
  <si>
    <t>3.5.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</si>
  <si>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</si>
  <si>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Производство бумаги и бумажных изделий </t>
  </si>
  <si>
    <t>Деятельность полиграфическая и копирование носителей  информации</t>
  </si>
  <si>
    <t xml:space="preserve">Производство кожи и изделий из кожи </t>
  </si>
  <si>
    <t xml:space="preserve">Производство одежды </t>
  </si>
  <si>
    <t xml:space="preserve">Производство текстильных изделий </t>
  </si>
  <si>
    <t xml:space="preserve">Производство табачных изделий </t>
  </si>
  <si>
    <t>Производство напитков</t>
  </si>
  <si>
    <t xml:space="preserve">Производство пищевых продуктов </t>
  </si>
  <si>
    <r>
      <t>Обрабатывающие производства – всего (</t>
    </r>
    <r>
      <rPr>
        <sz val="11"/>
        <color theme="1"/>
        <rFont val="Times New Roman"/>
        <family val="1"/>
        <charset val="204"/>
      </rPr>
      <t>расшифровать по объектам</t>
    </r>
    <r>
      <rPr>
        <b/>
        <sz val="11"/>
        <color theme="1"/>
        <rFont val="Times New Roman"/>
        <family val="1"/>
        <charset val="204"/>
      </rPr>
      <t>)</t>
    </r>
  </si>
  <si>
    <t>Добыча полезных ископаемых</t>
  </si>
  <si>
    <t>Сельское хозяйство, охота и лесное хозяйство (расшифровать по объектам, инвест.проектам и т.д.)</t>
  </si>
  <si>
    <t>Производства кокса и нефтепродуктов</t>
  </si>
  <si>
    <t>Производство химических веществ  и химических продуктов</t>
  </si>
  <si>
    <t xml:space="preserve">Производство лекарственных средств и материалов, применяемых в медицинских целях </t>
  </si>
  <si>
    <t>Производство резиновых и пластмассовых изделий</t>
  </si>
  <si>
    <t>Производство прочей неметаллической минеральной продукции</t>
  </si>
  <si>
    <t xml:space="preserve">Производство  компьютеров, электронных и оптическиз изделий </t>
  </si>
  <si>
    <t xml:space="preserve">Производство электрического оборудования </t>
  </si>
  <si>
    <t xml:space="preserve">Произвощдство машин и оборудования, не включенных в другие группировки </t>
  </si>
  <si>
    <t xml:space="preserve">Производство автотранспортных средств, прицепов и полуприцепов </t>
  </si>
  <si>
    <t xml:space="preserve">Производство прочих транспортных средств и оборудования </t>
  </si>
  <si>
    <t xml:space="preserve">Производство мебели </t>
  </si>
  <si>
    <t xml:space="preserve">Производство прочих готовых изделий </t>
  </si>
  <si>
    <t xml:space="preserve">Ремонт и монтаж шин и оборудования </t>
  </si>
  <si>
    <r>
      <t xml:space="preserve">Обеспечение электрической энергией,  газом и  паром, конденционирование воздуха  </t>
    </r>
    <r>
      <rPr>
        <i/>
        <sz val="11"/>
        <color theme="1"/>
        <rFont val="Times New Roman"/>
        <family val="1"/>
        <charset val="204"/>
      </rPr>
      <t>расшифровать по объектам</t>
    </r>
  </si>
  <si>
    <t>4.1.</t>
  </si>
  <si>
    <r>
      <t>Водоснабжение; водоотведение, организация сбора и утилизации отходов, деятельность по ликвидации загрязнений  (</t>
    </r>
    <r>
      <rPr>
        <sz val="11"/>
        <color theme="1"/>
        <rFont val="Times New Roman"/>
        <family val="1"/>
        <charset val="204"/>
      </rPr>
      <t>расшифровать по объектам)</t>
    </r>
  </si>
  <si>
    <t xml:space="preserve">6.1. </t>
  </si>
  <si>
    <r>
      <t xml:space="preserve">Строительсво (строительсво зданий, строительсво инженерных сооружений, работы строительные специализированные) </t>
    </r>
    <r>
      <rPr>
        <sz val="11"/>
        <color theme="1"/>
        <rFont val="Times New Roman"/>
        <family val="1"/>
        <charset val="204"/>
      </rPr>
      <t>расшифровать по объектам</t>
    </r>
  </si>
  <si>
    <t xml:space="preserve">7.1. </t>
  </si>
  <si>
    <t>6.</t>
  </si>
  <si>
    <t xml:space="preserve">7. </t>
  </si>
  <si>
    <t xml:space="preserve">8.1. </t>
  </si>
  <si>
    <t>9.</t>
  </si>
  <si>
    <t xml:space="preserve">Деятельность гостиниц и предприятий общественного питания </t>
  </si>
  <si>
    <t xml:space="preserve">9.1. </t>
  </si>
  <si>
    <t xml:space="preserve">10. </t>
  </si>
  <si>
    <t xml:space="preserve">10.1. </t>
  </si>
  <si>
    <t>11.</t>
  </si>
  <si>
    <t>11. 1.</t>
  </si>
  <si>
    <t>12.</t>
  </si>
  <si>
    <t>12.1.</t>
  </si>
  <si>
    <t xml:space="preserve">13. </t>
  </si>
  <si>
    <t xml:space="preserve">Деятельность профессинальная, научная и техническая </t>
  </si>
  <si>
    <t xml:space="preserve">13.1. </t>
  </si>
  <si>
    <t>14.</t>
  </si>
  <si>
    <t xml:space="preserve">Деятельность административная и сопутсвующие дополнительные услуги </t>
  </si>
  <si>
    <t xml:space="preserve">14.1. </t>
  </si>
  <si>
    <t>15.</t>
  </si>
  <si>
    <t>15.1.</t>
  </si>
  <si>
    <t>16.</t>
  </si>
  <si>
    <t xml:space="preserve">Образование </t>
  </si>
  <si>
    <t xml:space="preserve">16.1. </t>
  </si>
  <si>
    <t>17.</t>
  </si>
  <si>
    <t>Деятельность в области здравоохранения и социальных услуг</t>
  </si>
  <si>
    <t xml:space="preserve">17.1. </t>
  </si>
  <si>
    <t>18.</t>
  </si>
  <si>
    <t xml:space="preserve">Деятельность в области культуры, спорта, организации досуга и развлечений </t>
  </si>
  <si>
    <t xml:space="preserve">деятельность библиотек, архивов, музеев и прочих объектов культуры </t>
  </si>
  <si>
    <t xml:space="preserve">деятельность в области спорта деятельности и развлечений </t>
  </si>
  <si>
    <t xml:space="preserve">18.1. </t>
  </si>
  <si>
    <t>19.</t>
  </si>
  <si>
    <r>
      <rPr>
        <b/>
        <sz val="11"/>
        <color theme="1"/>
        <rFont val="Times New Roman"/>
        <family val="1"/>
        <charset val="204"/>
      </rPr>
      <t xml:space="preserve">Предоставление прочих видов услуг </t>
    </r>
    <r>
      <rPr>
        <b/>
        <i/>
        <sz val="11"/>
        <color theme="1"/>
        <rFont val="Times New Roman"/>
        <family val="1"/>
        <charset val="204"/>
      </rPr>
      <t xml:space="preserve"> (деятельность общественных организаций, ремонт компьютеров, предметов личного потребления и хозяйственно-бытового назначения, деятельность по предоставления прочих персональных услуг) </t>
    </r>
  </si>
  <si>
    <t xml:space="preserve">19.1. </t>
  </si>
  <si>
    <t>1.</t>
  </si>
  <si>
    <t>2.</t>
  </si>
  <si>
    <t>3.</t>
  </si>
  <si>
    <t>3.1.</t>
  </si>
  <si>
    <t>3.4.</t>
  </si>
  <si>
    <t>3.6.</t>
  </si>
  <si>
    <t>3.7.</t>
  </si>
  <si>
    <t xml:space="preserve">3.8. </t>
  </si>
  <si>
    <t xml:space="preserve">3.9. </t>
  </si>
  <si>
    <t>3.10.</t>
  </si>
  <si>
    <t xml:space="preserve">3.11. </t>
  </si>
  <si>
    <t xml:space="preserve">3.12. </t>
  </si>
  <si>
    <t>3.13.</t>
  </si>
  <si>
    <t>3.14.</t>
  </si>
  <si>
    <t>3.15.</t>
  </si>
  <si>
    <t>3.16.</t>
  </si>
  <si>
    <t xml:space="preserve">3.17. </t>
  </si>
  <si>
    <t xml:space="preserve">3.18. </t>
  </si>
  <si>
    <t xml:space="preserve">3.19. </t>
  </si>
  <si>
    <t>3.20.</t>
  </si>
  <si>
    <t xml:space="preserve">3.21. </t>
  </si>
  <si>
    <t xml:space="preserve">3.22. </t>
  </si>
  <si>
    <t xml:space="preserve">3.23. </t>
  </si>
  <si>
    <t xml:space="preserve">3.24. </t>
  </si>
  <si>
    <t>5.</t>
  </si>
  <si>
    <t>5.1.</t>
  </si>
  <si>
    <t>8.</t>
  </si>
  <si>
    <t>БЮДЖЕТНЫЕ СРЕДСТВА, в том числе:</t>
  </si>
  <si>
    <t xml:space="preserve">   бюджет субъекта РФ</t>
  </si>
  <si>
    <t xml:space="preserve">   местный бюджет </t>
  </si>
  <si>
    <r>
      <t xml:space="preserve">   </t>
    </r>
    <r>
      <rPr>
        <b/>
        <sz val="14"/>
        <color theme="1"/>
        <rFont val="Times New Roman"/>
        <family val="1"/>
        <charset val="204"/>
      </rPr>
      <t xml:space="preserve">федеральный бюджет </t>
    </r>
  </si>
  <si>
    <t>4.</t>
  </si>
  <si>
    <t>Производство металлургическое</t>
  </si>
  <si>
    <t>Производство готовых металлических изделий, кроме машин и оборудования</t>
  </si>
  <si>
    <t xml:space="preserve">Деятельность по операциям с недвижимым имуществом </t>
  </si>
  <si>
    <t>Государственное управление и обеспечение военной безопасности; социальное обеспечение</t>
  </si>
  <si>
    <t>Объем инвестиций в основной капитал, за исключением инвестиций инфраструктурных монополий (федеральные проекты) и бюджетных ассигнований федерального бюджета</t>
  </si>
  <si>
    <t xml:space="preserve">Объем инвестиций инфраструктурных монополий (федеральные проекты) </t>
  </si>
  <si>
    <t>Объем инвестиций в основной капитал, тыс.руб.</t>
  </si>
  <si>
    <t xml:space="preserve">Индекс физического объема, % </t>
  </si>
  <si>
    <t>2022 год (отчет)</t>
  </si>
  <si>
    <t>АО "Щигровский комбинат хлебопродуктов"</t>
  </si>
  <si>
    <t xml:space="preserve">АО Проект Свежий хлеб  </t>
  </si>
  <si>
    <t>ООО "Щигровская перо-пуховая фабрика"</t>
  </si>
  <si>
    <t>АО "Геомаш"</t>
  </si>
  <si>
    <t>АО "Газпром газораспределение Курск в п.Кшенский Щигровская газовая служба</t>
  </si>
  <si>
    <t>ООО"Щигровское РСУ"</t>
  </si>
  <si>
    <t>ООО "Агрохимическая компания "Курск"</t>
  </si>
  <si>
    <t>ПО "Щигровское"</t>
  </si>
  <si>
    <r>
      <t xml:space="preserve">ОБУ "Межрайонная ветеринарная станция",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МКУ "ЦБ учреждений образования  Щигровского района"</t>
    </r>
  </si>
  <si>
    <t>Управление по делам культуры, молодежи и спорту администрации Щигровского района,   администрация г. Щигры, отдел опеки и почечительства Щигровского района, Управление аграрной политики администрации Щигровского района, Управление финансов администрации Щигровского района, ЕДДС  Щигровского района, Представительное собрание Щигровского района, комитет социальной защиты, ЕДДС г.Щигры</t>
  </si>
  <si>
    <t>МКУ "Детский сад "Теремок"</t>
  </si>
  <si>
    <t>МКУ "Детский сад "Сказка"</t>
  </si>
  <si>
    <t>МКУ "Детский сад "Солнышко"</t>
  </si>
  <si>
    <t>МКУ "Детский сад "Улыбка"</t>
  </si>
  <si>
    <t>МКУ "Детский сад "Родничок"</t>
  </si>
  <si>
    <t>МБУ "СОШ №2 г. Щигры"</t>
  </si>
  <si>
    <t>МБУ "СОШ №3 г. Щигры"</t>
  </si>
  <si>
    <t>МБУ "СОШ №4 г. Щигры"</t>
  </si>
  <si>
    <t>МБУ "СОШ №5 г. Щигры"</t>
  </si>
  <si>
    <t>МКУ ДО "Дом пионеров и школьников г.Щигры Курской области"</t>
  </si>
  <si>
    <t>Щигровский филиал ОБПОУ "Курский базовый медицинский колледж"</t>
  </si>
  <si>
    <t>ОБПОУ  «Советский социально-аграрный техникум  им. В.М.Клыкова»</t>
  </si>
  <si>
    <t>МКУ "ДЮСШ г. Щигры"</t>
  </si>
  <si>
    <t>ОБУ "Щигровская центральная районная больница"</t>
  </si>
  <si>
    <t>ОБУССО "Щигровский психоневрологический интернат"</t>
  </si>
  <si>
    <t>ОБУСО "Щигровский МКЦСОН"</t>
  </si>
  <si>
    <t xml:space="preserve"> МБУ ДК "Аврора", МБУ ГДК.</t>
  </si>
  <si>
    <t>Филиал ПАО "Россети Центр" "Курскэнерго"</t>
  </si>
  <si>
    <t xml:space="preserve"> по городу Щигры</t>
  </si>
  <si>
    <t>2021 год (отчет)</t>
  </si>
  <si>
    <t xml:space="preserve">Информация об  объемах инвестиций в основной капитал по итогам 2022 года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</si>
</sst>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7E4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justify" vertical="top" wrapText="1"/>
      <protection locked="0"/>
    </xf>
    <xf numFmtId="0" fontId="7" fillId="3" borderId="1" xfId="0" applyFont="1" applyFill="1" applyBorder="1" applyAlignment="1" applyProtection="1">
      <alignment horizontal="justify" vertical="top" wrapText="1"/>
      <protection locked="0"/>
    </xf>
    <xf numFmtId="0" fontId="1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16" fontId="3" fillId="3" borderId="1" xfId="0" applyNumberFormat="1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16" fontId="3" fillId="2" borderId="1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 wrapText="1"/>
      <protection locked="0"/>
    </xf>
    <xf numFmtId="16" fontId="5" fillId="3" borderId="1" xfId="0" applyNumberFormat="1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justify" wrapText="1"/>
      <protection locked="0"/>
    </xf>
    <xf numFmtId="16" fontId="5" fillId="2" borderId="1" xfId="0" applyNumberFormat="1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17" fontId="5" fillId="2" borderId="1" xfId="0" applyNumberFormat="1" applyFont="1" applyFill="1" applyBorder="1" applyAlignment="1" applyProtection="1">
      <alignment horizontal="center"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justify" vertical="top" wrapText="1"/>
      <protection locked="0"/>
    </xf>
    <xf numFmtId="16" fontId="5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15" fillId="2" borderId="1" xfId="0" applyFont="1" applyFill="1" applyBorder="1" applyAlignment="1">
      <alignment wrapText="1"/>
    </xf>
    <xf numFmtId="0" fontId="6" fillId="0" borderId="1" xfId="0" applyNumberFormat="1" applyFont="1" applyBorder="1" applyAlignment="1" applyProtection="1">
      <alignment wrapText="1"/>
      <protection locked="0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 applyProtection="1">
      <alignment horizontal="left" wrapText="1"/>
      <protection locked="0"/>
    </xf>
    <xf numFmtId="0" fontId="17" fillId="4" borderId="1" xfId="0" applyFont="1" applyFill="1" applyBorder="1" applyAlignment="1">
      <alignment wrapText="1"/>
    </xf>
    <xf numFmtId="0" fontId="14" fillId="2" borderId="0" xfId="0" applyFont="1" applyFill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justify" vertical="top" wrapText="1"/>
      <protection locked="0"/>
    </xf>
    <xf numFmtId="0" fontId="7" fillId="2" borderId="1" xfId="0" applyFont="1" applyFill="1" applyBorder="1" applyAlignment="1" applyProtection="1">
      <alignment horizontal="justify" vertical="top" wrapText="1"/>
      <protection locked="0"/>
    </xf>
    <xf numFmtId="0" fontId="11" fillId="2" borderId="1" xfId="0" applyFont="1" applyFill="1" applyBorder="1" applyAlignment="1" applyProtection="1">
      <alignment horizontal="justify" vertical="top" wrapText="1"/>
      <protection locked="0"/>
    </xf>
    <xf numFmtId="0" fontId="10" fillId="2" borderId="1" xfId="0" applyFont="1" applyFill="1" applyBorder="1" applyAlignment="1" applyProtection="1">
      <alignment horizontal="justify" vertical="top"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16" fontId="5" fillId="5" borderId="1" xfId="0" applyNumberFormat="1" applyFont="1" applyFill="1" applyBorder="1" applyAlignment="1" applyProtection="1">
      <alignment horizontal="center" wrapText="1"/>
      <protection locked="0"/>
    </xf>
    <xf numFmtId="0" fontId="7" fillId="5" borderId="1" xfId="0" applyFont="1" applyFill="1" applyBorder="1" applyAlignment="1" applyProtection="1">
      <alignment horizontal="justify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7E4B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4"/>
  <sheetViews>
    <sheetView tabSelected="1" zoomScale="96" zoomScaleNormal="96" workbookViewId="0">
      <pane xSplit="5" ySplit="8" topLeftCell="F9" activePane="bottomRight" state="frozen"/>
      <selection pane="topRight" activeCell="H1" sqref="H1"/>
      <selection pane="bottomLeft" activeCell="A9" sqref="A9"/>
      <selection pane="bottomRight" activeCell="E188" sqref="E188"/>
    </sheetView>
  </sheetViews>
  <sheetFormatPr defaultRowHeight="15"/>
  <cols>
    <col min="1" max="1" width="5.85546875" style="1" customWidth="1"/>
    <col min="2" max="2" width="36" style="1" customWidth="1"/>
    <col min="3" max="3" width="15.28515625" style="1" customWidth="1"/>
    <col min="4" max="4" width="11.28515625" style="27" customWidth="1"/>
    <col min="5" max="5" width="9.140625" style="1" customWidth="1"/>
    <col min="6" max="16384" width="9.140625" style="1"/>
  </cols>
  <sheetData>
    <row r="1" spans="1:5" ht="27.75" customHeight="1">
      <c r="A1" s="60" t="s">
        <v>156</v>
      </c>
      <c r="B1" s="60"/>
      <c r="C1" s="60"/>
      <c r="D1" s="60"/>
      <c r="E1" s="60"/>
    </row>
    <row r="2" spans="1:5" ht="24" customHeight="1">
      <c r="A2" s="61" t="s">
        <v>154</v>
      </c>
      <c r="B2" s="61"/>
      <c r="C2" s="61"/>
      <c r="D2" s="61"/>
      <c r="E2" s="61"/>
    </row>
    <row r="3" spans="1:5" ht="15.75">
      <c r="B3" s="61"/>
      <c r="C3" s="61"/>
      <c r="D3" s="61"/>
      <c r="E3" s="61"/>
    </row>
    <row r="4" spans="1:5" ht="15.75" customHeight="1">
      <c r="A4" s="64"/>
      <c r="B4" s="64" t="s">
        <v>5</v>
      </c>
      <c r="C4" s="67" t="s">
        <v>155</v>
      </c>
      <c r="D4" s="69" t="s">
        <v>125</v>
      </c>
      <c r="E4" s="70"/>
    </row>
    <row r="5" spans="1:5" ht="39" customHeight="1">
      <c r="A5" s="65"/>
      <c r="B5" s="65"/>
      <c r="C5" s="68"/>
      <c r="D5" s="71"/>
      <c r="E5" s="72"/>
    </row>
    <row r="6" spans="1:5" ht="25.5" customHeight="1">
      <c r="A6" s="65"/>
      <c r="B6" s="65"/>
      <c r="C6" s="62" t="s">
        <v>123</v>
      </c>
      <c r="D6" s="62" t="s">
        <v>123</v>
      </c>
      <c r="E6" s="62" t="s">
        <v>124</v>
      </c>
    </row>
    <row r="7" spans="1:5" ht="100.5" customHeight="1">
      <c r="A7" s="66"/>
      <c r="B7" s="66"/>
      <c r="C7" s="63" t="s">
        <v>123</v>
      </c>
      <c r="D7" s="63" t="s">
        <v>123</v>
      </c>
      <c r="E7" s="63" t="s">
        <v>124</v>
      </c>
    </row>
    <row r="8" spans="1:5" ht="72" customHeight="1">
      <c r="A8" s="2" t="s">
        <v>0</v>
      </c>
      <c r="B8" s="3" t="s">
        <v>16</v>
      </c>
      <c r="C8" s="34">
        <f>C17+C31+C37+C105+C114+C122+C129+C136+C149+C153+C157+C160+C163+C166+C169+C175+C193+C209+C223</f>
        <v>323126</v>
      </c>
      <c r="D8" s="34">
        <f>D17+D31+D37+D105+D114+D122+D129+D136+D149+D153+D157+D160+D163+D166+D169+D175+D193+D209+D223</f>
        <v>330741</v>
      </c>
      <c r="E8" s="34">
        <v>86.8</v>
      </c>
    </row>
    <row r="9" spans="1:5" ht="20.25" customHeight="1">
      <c r="A9" s="4"/>
      <c r="B9" s="50" t="s">
        <v>4</v>
      </c>
      <c r="C9" s="30"/>
      <c r="D9" s="36"/>
      <c r="E9" s="37"/>
    </row>
    <row r="10" spans="1:5" ht="42" customHeight="1">
      <c r="A10" s="4"/>
      <c r="B10" s="51" t="s">
        <v>10</v>
      </c>
      <c r="C10" s="30">
        <f>C30+C36+C104+C113+C121+C128+C135+C148+C152+C156+C159+C162+C165+C168+C174+C192+C208+C222+C228</f>
        <v>245582</v>
      </c>
      <c r="D10" s="36">
        <f>D30+D36+D104+D113+D121+D128+D135+D148+D152+D156+D159+D162+D165+D168+D174+D192+D208+D222+D228</f>
        <v>220228</v>
      </c>
      <c r="E10" s="36">
        <v>75.8</v>
      </c>
    </row>
    <row r="11" spans="1:5" ht="113.25" customHeight="1">
      <c r="A11" s="4"/>
      <c r="B11" s="52" t="s">
        <v>121</v>
      </c>
      <c r="C11" s="30">
        <f>C8-C12-C14</f>
        <v>317188</v>
      </c>
      <c r="D11" s="36">
        <f>D8-D12-D14</f>
        <v>312969</v>
      </c>
      <c r="E11" s="36">
        <v>83.3</v>
      </c>
    </row>
    <row r="12" spans="1:5" ht="47.25" customHeight="1">
      <c r="A12" s="4"/>
      <c r="B12" s="51" t="s">
        <v>122</v>
      </c>
      <c r="C12" s="30"/>
      <c r="D12" s="36">
        <v>0</v>
      </c>
      <c r="E12" s="36">
        <v>0</v>
      </c>
    </row>
    <row r="13" spans="1:5" ht="27.75" customHeight="1">
      <c r="A13" s="4"/>
      <c r="B13" s="3" t="s">
        <v>112</v>
      </c>
      <c r="C13" s="29">
        <f>C14+C15+C16</f>
        <v>77544</v>
      </c>
      <c r="D13" s="34">
        <f>D14+D15+D16</f>
        <v>110513</v>
      </c>
      <c r="E13" s="28">
        <v>120.1</v>
      </c>
    </row>
    <row r="14" spans="1:5" ht="18.75" customHeight="1">
      <c r="A14" s="4"/>
      <c r="B14" s="31" t="s">
        <v>115</v>
      </c>
      <c r="C14" s="36">
        <v>5938</v>
      </c>
      <c r="D14" s="36">
        <v>17772</v>
      </c>
      <c r="E14" s="37">
        <v>250.7</v>
      </c>
    </row>
    <row r="15" spans="1:5" ht="18.75" customHeight="1">
      <c r="A15" s="4"/>
      <c r="B15" s="53" t="s">
        <v>113</v>
      </c>
      <c r="C15" s="36">
        <v>40738</v>
      </c>
      <c r="D15" s="36">
        <v>41477</v>
      </c>
      <c r="E15" s="37">
        <v>85.7</v>
      </c>
    </row>
    <row r="16" spans="1:5" ht="18" customHeight="1">
      <c r="A16" s="6"/>
      <c r="B16" s="54" t="s">
        <v>114</v>
      </c>
      <c r="C16" s="30">
        <v>30868</v>
      </c>
      <c r="D16" s="36">
        <v>51264</v>
      </c>
      <c r="E16" s="37">
        <v>140.30000000000001</v>
      </c>
    </row>
    <row r="17" spans="1:5" ht="42.75" customHeight="1">
      <c r="A17" s="8" t="s">
        <v>85</v>
      </c>
      <c r="B17" s="9" t="s">
        <v>31</v>
      </c>
      <c r="C17" s="34">
        <f>C18+C19+C20+C21+C22+C23+C24+C25+C26+C27+C28+C29+C30</f>
        <v>0</v>
      </c>
      <c r="D17" s="34">
        <f>D18+D19+D20+D21+D22+D23+D24+D25+D26+D27+D28+D29</f>
        <v>0</v>
      </c>
      <c r="E17" s="34"/>
    </row>
    <row r="18" spans="1:5" s="10" customFormat="1" ht="27" hidden="1" customHeight="1">
      <c r="A18" s="11"/>
      <c r="B18" s="38"/>
      <c r="C18" s="36"/>
      <c r="D18" s="36"/>
      <c r="E18" s="37"/>
    </row>
    <row r="19" spans="1:5" s="10" customFormat="1" ht="27" hidden="1" customHeight="1">
      <c r="A19" s="11"/>
      <c r="B19" s="12"/>
      <c r="C19" s="36"/>
      <c r="D19" s="36"/>
      <c r="E19" s="37"/>
    </row>
    <row r="20" spans="1:5" s="10" customFormat="1" ht="27" hidden="1" customHeight="1">
      <c r="A20" s="11"/>
      <c r="B20" s="12"/>
      <c r="C20" s="36"/>
      <c r="D20" s="36"/>
      <c r="E20" s="37"/>
    </row>
    <row r="21" spans="1:5" s="10" customFormat="1" ht="27" hidden="1" customHeight="1">
      <c r="A21" s="11"/>
      <c r="B21" s="12"/>
      <c r="C21" s="36"/>
      <c r="D21" s="36"/>
      <c r="E21" s="37"/>
    </row>
    <row r="22" spans="1:5" s="10" customFormat="1" ht="27" hidden="1" customHeight="1">
      <c r="A22" s="11"/>
      <c r="B22" s="12"/>
      <c r="C22" s="36"/>
      <c r="D22" s="36"/>
      <c r="E22" s="37"/>
    </row>
    <row r="23" spans="1:5" s="10" customFormat="1" ht="27" hidden="1" customHeight="1">
      <c r="A23" s="11"/>
      <c r="B23" s="12"/>
      <c r="C23" s="36"/>
      <c r="D23" s="36"/>
      <c r="E23" s="37"/>
    </row>
    <row r="24" spans="1:5" s="10" customFormat="1" ht="27" hidden="1" customHeight="1">
      <c r="A24" s="11"/>
      <c r="B24" s="12"/>
      <c r="C24" s="36"/>
      <c r="D24" s="36"/>
      <c r="E24" s="37"/>
    </row>
    <row r="25" spans="1:5" s="10" customFormat="1" ht="27" hidden="1" customHeight="1">
      <c r="A25" s="11"/>
      <c r="B25" s="12"/>
      <c r="C25" s="36"/>
      <c r="D25" s="36"/>
      <c r="E25" s="37"/>
    </row>
    <row r="26" spans="1:5" s="10" customFormat="1" ht="27" hidden="1" customHeight="1">
      <c r="A26" s="11"/>
      <c r="B26" s="12"/>
      <c r="C26" s="36"/>
      <c r="D26" s="36"/>
      <c r="E26" s="37"/>
    </row>
    <row r="27" spans="1:5" s="10" customFormat="1" ht="27" hidden="1" customHeight="1">
      <c r="A27" s="11"/>
      <c r="B27" s="12"/>
      <c r="C27" s="36"/>
      <c r="D27" s="36"/>
      <c r="E27" s="37"/>
    </row>
    <row r="28" spans="1:5" s="10" customFormat="1" ht="27" hidden="1" customHeight="1">
      <c r="A28" s="11"/>
      <c r="B28" s="12"/>
      <c r="C28" s="36"/>
      <c r="D28" s="36"/>
      <c r="E28" s="37"/>
    </row>
    <row r="29" spans="1:5" ht="26.25" hidden="1" customHeight="1">
      <c r="A29" s="11"/>
      <c r="B29" s="13"/>
      <c r="C29" s="30"/>
      <c r="D29" s="30"/>
      <c r="E29" s="5"/>
    </row>
    <row r="30" spans="1:5" s="10" customFormat="1" ht="25.5" customHeight="1">
      <c r="A30" s="11" t="s">
        <v>11</v>
      </c>
      <c r="B30" s="38" t="s">
        <v>12</v>
      </c>
      <c r="C30" s="36"/>
      <c r="D30" s="36"/>
      <c r="E30" s="37"/>
    </row>
    <row r="31" spans="1:5" ht="28.5" customHeight="1">
      <c r="A31" s="14" t="s">
        <v>86</v>
      </c>
      <c r="B31" s="9" t="s">
        <v>30</v>
      </c>
      <c r="C31" s="34">
        <f>C32+C33+C34+C35</f>
        <v>0</v>
      </c>
      <c r="D31" s="34">
        <f>D32+D33+D34+D35</f>
        <v>0</v>
      </c>
      <c r="E31" s="34"/>
    </row>
    <row r="32" spans="1:5" s="10" customFormat="1" ht="28.5" hidden="1" customHeight="1">
      <c r="A32" s="11"/>
      <c r="B32" s="38"/>
      <c r="C32" s="36"/>
      <c r="D32" s="36"/>
      <c r="E32" s="37"/>
    </row>
    <row r="33" spans="1:5" s="10" customFormat="1" ht="28.5" hidden="1" customHeight="1">
      <c r="A33" s="11"/>
      <c r="B33" s="38"/>
      <c r="C33" s="36"/>
      <c r="D33" s="36"/>
      <c r="E33" s="37"/>
    </row>
    <row r="34" spans="1:5" s="10" customFormat="1" ht="28.5" hidden="1" customHeight="1">
      <c r="A34" s="11"/>
      <c r="B34" s="38"/>
      <c r="C34" s="36"/>
      <c r="D34" s="36"/>
      <c r="E34" s="37"/>
    </row>
    <row r="35" spans="1:5" ht="28.5" hidden="1" customHeight="1">
      <c r="A35" s="11"/>
      <c r="B35" s="38"/>
      <c r="C35" s="36"/>
      <c r="D35" s="36"/>
      <c r="E35" s="37"/>
    </row>
    <row r="36" spans="1:5" s="10" customFormat="1" ht="28.5" customHeight="1">
      <c r="A36" s="15" t="s">
        <v>13</v>
      </c>
      <c r="B36" s="38" t="s">
        <v>12</v>
      </c>
      <c r="C36" s="36"/>
      <c r="D36" s="36"/>
      <c r="E36" s="37"/>
    </row>
    <row r="37" spans="1:5" ht="30" customHeight="1">
      <c r="A37" s="14" t="s">
        <v>87</v>
      </c>
      <c r="B37" s="9" t="s">
        <v>29</v>
      </c>
      <c r="C37" s="34">
        <f>C39+C45+C50+C52+C54+C56+C58+C61+C64+C66+C68+C70+C73+C76+C79+C82+C85+C88+C91+C94+C96+C98+C100+C102</f>
        <v>224163</v>
      </c>
      <c r="D37" s="34">
        <f>D39+D45+D50+D52+D54+D56+D58+D61+D64+D66+D68+D70+D73+D76+D79+D82+D85+D88+D91+D94+D96+D98+D100+D102</f>
        <v>207103.4</v>
      </c>
      <c r="E37" s="34">
        <v>78.3</v>
      </c>
    </row>
    <row r="38" spans="1:5" s="10" customFormat="1" ht="21" customHeight="1">
      <c r="A38" s="11"/>
      <c r="B38" s="38" t="s">
        <v>15</v>
      </c>
      <c r="C38" s="36"/>
      <c r="D38" s="36"/>
      <c r="E38" s="37"/>
    </row>
    <row r="39" spans="1:5" s="10" customFormat="1" ht="18" customHeight="1">
      <c r="A39" s="39" t="s">
        <v>88</v>
      </c>
      <c r="B39" s="38" t="s">
        <v>28</v>
      </c>
      <c r="C39" s="36">
        <f>C40+C41+C42+C43+C44</f>
        <v>217541</v>
      </c>
      <c r="D39" s="36">
        <f>D40+D41+D42+D43+D44</f>
        <v>194997</v>
      </c>
      <c r="E39" s="36">
        <v>75.709999999999994</v>
      </c>
    </row>
    <row r="40" spans="1:5" s="10" customFormat="1" ht="30" customHeight="1">
      <c r="A40" s="39"/>
      <c r="B40" s="40" t="s">
        <v>126</v>
      </c>
      <c r="C40" s="36">
        <v>213367</v>
      </c>
      <c r="D40" s="35">
        <v>192071</v>
      </c>
      <c r="E40" s="41">
        <v>76.3</v>
      </c>
    </row>
    <row r="41" spans="1:5" s="10" customFormat="1" ht="30" customHeight="1">
      <c r="A41" s="39"/>
      <c r="B41" s="42" t="s">
        <v>127</v>
      </c>
      <c r="C41" s="36">
        <v>4174</v>
      </c>
      <c r="D41" s="35">
        <v>2926</v>
      </c>
      <c r="E41" s="41">
        <v>59.21</v>
      </c>
    </row>
    <row r="42" spans="1:5" s="10" customFormat="1" ht="30" hidden="1" customHeight="1">
      <c r="A42" s="39"/>
      <c r="B42" s="38"/>
      <c r="C42" s="36"/>
      <c r="D42" s="36"/>
      <c r="E42" s="37"/>
    </row>
    <row r="43" spans="1:5" s="10" customFormat="1" ht="30" hidden="1" customHeight="1">
      <c r="A43" s="39"/>
      <c r="B43" s="38"/>
      <c r="C43" s="36"/>
      <c r="D43" s="36"/>
      <c r="E43" s="37"/>
    </row>
    <row r="44" spans="1:5" s="10" customFormat="1" ht="30" hidden="1" customHeight="1">
      <c r="A44" s="39"/>
      <c r="B44" s="38"/>
      <c r="C44" s="36"/>
      <c r="D44" s="36"/>
      <c r="E44" s="37"/>
    </row>
    <row r="45" spans="1:5" s="10" customFormat="1" ht="30" customHeight="1">
      <c r="A45" s="39" t="s">
        <v>14</v>
      </c>
      <c r="B45" s="38" t="s">
        <v>27</v>
      </c>
      <c r="C45" s="36">
        <f>C46+C47+C48+C49</f>
        <v>0</v>
      </c>
      <c r="D45" s="36">
        <f>D46+D47+D48+D49</f>
        <v>0</v>
      </c>
      <c r="E45" s="36"/>
    </row>
    <row r="46" spans="1:5" s="10" customFormat="1" ht="30" hidden="1" customHeight="1">
      <c r="A46" s="39"/>
      <c r="B46" s="38"/>
      <c r="C46" s="36"/>
      <c r="D46" s="36"/>
      <c r="E46" s="37"/>
    </row>
    <row r="47" spans="1:5" s="10" customFormat="1" ht="30" hidden="1" customHeight="1">
      <c r="A47" s="39"/>
      <c r="B47" s="38"/>
      <c r="C47" s="36"/>
      <c r="D47" s="36"/>
      <c r="E47" s="37"/>
    </row>
    <row r="48" spans="1:5" s="10" customFormat="1" ht="30" hidden="1" customHeight="1">
      <c r="A48" s="39"/>
      <c r="B48" s="38"/>
      <c r="C48" s="36"/>
      <c r="D48" s="36"/>
      <c r="E48" s="37"/>
    </row>
    <row r="49" spans="1:5" s="10" customFormat="1" ht="30" hidden="1" customHeight="1">
      <c r="A49" s="39"/>
      <c r="B49" s="38"/>
      <c r="C49" s="36"/>
      <c r="D49" s="36"/>
      <c r="E49" s="37"/>
    </row>
    <row r="50" spans="1:5" s="17" customFormat="1" ht="30" customHeight="1">
      <c r="A50" s="39" t="s">
        <v>18</v>
      </c>
      <c r="B50" s="16" t="s">
        <v>26</v>
      </c>
      <c r="C50" s="36">
        <f>C51</f>
        <v>0</v>
      </c>
      <c r="D50" s="36">
        <f>D51</f>
        <v>0</v>
      </c>
      <c r="E50" s="35"/>
    </row>
    <row r="51" spans="1:5" s="10" customFormat="1" ht="30" hidden="1" customHeight="1">
      <c r="A51" s="39"/>
      <c r="B51" s="38"/>
      <c r="C51" s="36"/>
      <c r="D51" s="36"/>
      <c r="E51" s="37"/>
    </row>
    <row r="52" spans="1:5" s="10" customFormat="1" ht="30" customHeight="1">
      <c r="A52" s="39" t="s">
        <v>89</v>
      </c>
      <c r="B52" s="38" t="s">
        <v>25</v>
      </c>
      <c r="C52" s="36">
        <f>C53</f>
        <v>6093</v>
      </c>
      <c r="D52" s="36">
        <f>D53</f>
        <v>2022.4</v>
      </c>
      <c r="E52" s="35">
        <v>28.03</v>
      </c>
    </row>
    <row r="53" spans="1:5" s="10" customFormat="1" ht="30" customHeight="1">
      <c r="A53" s="39"/>
      <c r="B53" s="42" t="s">
        <v>128</v>
      </c>
      <c r="C53" s="36">
        <v>6093</v>
      </c>
      <c r="D53" s="35">
        <v>2022.4</v>
      </c>
      <c r="E53" s="41">
        <v>28.03</v>
      </c>
    </row>
    <row r="54" spans="1:5" s="10" customFormat="1" ht="30" customHeight="1">
      <c r="A54" s="39" t="s">
        <v>19</v>
      </c>
      <c r="B54" s="38" t="s">
        <v>24</v>
      </c>
      <c r="C54" s="36">
        <f>C55</f>
        <v>0</v>
      </c>
      <c r="D54" s="36">
        <f>D55</f>
        <v>0</v>
      </c>
      <c r="E54" s="35"/>
    </row>
    <row r="55" spans="1:5" s="10" customFormat="1" ht="30" hidden="1" customHeight="1">
      <c r="A55" s="39"/>
      <c r="B55" s="38"/>
      <c r="C55" s="36"/>
      <c r="D55" s="36"/>
      <c r="E55" s="35"/>
    </row>
    <row r="56" spans="1:5" s="10" customFormat="1" ht="30" customHeight="1">
      <c r="A56" s="18" t="s">
        <v>90</v>
      </c>
      <c r="B56" s="38" t="s">
        <v>23</v>
      </c>
      <c r="C56" s="36">
        <f>C57</f>
        <v>0</v>
      </c>
      <c r="D56" s="36">
        <f>D57</f>
        <v>0</v>
      </c>
      <c r="E56" s="35"/>
    </row>
    <row r="57" spans="1:5" s="10" customFormat="1" ht="30" hidden="1" customHeight="1">
      <c r="A57" s="39"/>
      <c r="B57" s="38"/>
      <c r="C57" s="36"/>
      <c r="D57" s="36"/>
      <c r="E57" s="35"/>
    </row>
    <row r="58" spans="1:5" s="10" customFormat="1" ht="72" customHeight="1">
      <c r="A58" s="39" t="s">
        <v>91</v>
      </c>
      <c r="B58" s="38" t="s">
        <v>20</v>
      </c>
      <c r="C58" s="36">
        <f>C59+C60</f>
        <v>0</v>
      </c>
      <c r="D58" s="36">
        <f>D59+D60</f>
        <v>0</v>
      </c>
      <c r="E58" s="35"/>
    </row>
    <row r="59" spans="1:5" s="10" customFormat="1" ht="30" hidden="1" customHeight="1">
      <c r="A59" s="39"/>
      <c r="B59" s="38"/>
      <c r="C59" s="36"/>
      <c r="D59" s="36"/>
      <c r="E59" s="35"/>
    </row>
    <row r="60" spans="1:5" s="10" customFormat="1" ht="30" hidden="1" customHeight="1">
      <c r="A60" s="39"/>
      <c r="B60" s="38"/>
      <c r="C60" s="36"/>
      <c r="D60" s="36"/>
      <c r="E60" s="35"/>
    </row>
    <row r="61" spans="1:5" s="10" customFormat="1" ht="30" customHeight="1">
      <c r="A61" s="39" t="s">
        <v>92</v>
      </c>
      <c r="B61" s="38" t="s">
        <v>21</v>
      </c>
      <c r="C61" s="36">
        <f>C62+C63</f>
        <v>0</v>
      </c>
      <c r="D61" s="36">
        <f>D62+D63</f>
        <v>0</v>
      </c>
      <c r="E61" s="35"/>
    </row>
    <row r="62" spans="1:5" s="10" customFormat="1" ht="30" hidden="1" customHeight="1">
      <c r="A62" s="39"/>
      <c r="B62" s="38"/>
      <c r="C62" s="36"/>
      <c r="D62" s="36"/>
      <c r="E62" s="35"/>
    </row>
    <row r="63" spans="1:5" s="10" customFormat="1" ht="30" hidden="1" customHeight="1">
      <c r="A63" s="39"/>
      <c r="B63" s="38"/>
      <c r="C63" s="36"/>
      <c r="D63" s="36"/>
      <c r="E63" s="35"/>
    </row>
    <row r="64" spans="1:5" s="10" customFormat="1" ht="41.25" customHeight="1">
      <c r="A64" s="39" t="s">
        <v>93</v>
      </c>
      <c r="B64" s="38" t="s">
        <v>22</v>
      </c>
      <c r="C64" s="36">
        <f>C65</f>
        <v>0</v>
      </c>
      <c r="D64" s="36">
        <f>D65</f>
        <v>0</v>
      </c>
      <c r="E64" s="35"/>
    </row>
    <row r="65" spans="1:5" s="10" customFormat="1" ht="30" hidden="1" customHeight="1">
      <c r="A65" s="39"/>
      <c r="B65" s="38"/>
      <c r="C65" s="36"/>
      <c r="D65" s="36"/>
      <c r="E65" s="35"/>
    </row>
    <row r="66" spans="1:5" s="10" customFormat="1" ht="30" customHeight="1">
      <c r="A66" s="39" t="s">
        <v>94</v>
      </c>
      <c r="B66" s="38" t="s">
        <v>32</v>
      </c>
      <c r="C66" s="36">
        <f>C67</f>
        <v>0</v>
      </c>
      <c r="D66" s="36">
        <f>D67</f>
        <v>0</v>
      </c>
      <c r="E66" s="36"/>
    </row>
    <row r="67" spans="1:5" s="10" customFormat="1" ht="30" hidden="1" customHeight="1">
      <c r="A67" s="39"/>
      <c r="B67" s="38"/>
      <c r="C67" s="36"/>
      <c r="D67" s="36"/>
      <c r="E67" s="35"/>
    </row>
    <row r="68" spans="1:5" s="10" customFormat="1" ht="30" customHeight="1">
      <c r="A68" s="39" t="s">
        <v>95</v>
      </c>
      <c r="B68" s="38" t="s">
        <v>33</v>
      </c>
      <c r="C68" s="36">
        <f>C69</f>
        <v>0</v>
      </c>
      <c r="D68" s="36">
        <f>D69</f>
        <v>0</v>
      </c>
      <c r="E68" s="36"/>
    </row>
    <row r="69" spans="1:5" s="10" customFormat="1" ht="30" hidden="1" customHeight="1">
      <c r="A69" s="39"/>
      <c r="B69" s="38"/>
      <c r="C69" s="36"/>
      <c r="D69" s="36"/>
      <c r="E69" s="35"/>
    </row>
    <row r="70" spans="1:5" s="10" customFormat="1" ht="60" customHeight="1">
      <c r="A70" s="39" t="s">
        <v>96</v>
      </c>
      <c r="B70" s="38" t="s">
        <v>34</v>
      </c>
      <c r="C70" s="36">
        <f>C71+C72</f>
        <v>0</v>
      </c>
      <c r="D70" s="36">
        <f>D71+D72</f>
        <v>0</v>
      </c>
      <c r="E70" s="36"/>
    </row>
    <row r="71" spans="1:5" s="10" customFormat="1" ht="30" hidden="1" customHeight="1">
      <c r="A71" s="39"/>
      <c r="B71" s="38"/>
      <c r="C71" s="36"/>
      <c r="D71" s="36"/>
      <c r="E71" s="35"/>
    </row>
    <row r="72" spans="1:5" s="10" customFormat="1" ht="30" hidden="1" customHeight="1">
      <c r="A72" s="39"/>
      <c r="B72" s="38"/>
      <c r="C72" s="36"/>
      <c r="D72" s="36"/>
      <c r="E72" s="35"/>
    </row>
    <row r="73" spans="1:5" s="10" customFormat="1" ht="30" customHeight="1">
      <c r="A73" s="39" t="s">
        <v>97</v>
      </c>
      <c r="B73" s="38" t="s">
        <v>35</v>
      </c>
      <c r="C73" s="36">
        <f>C74+C75</f>
        <v>0</v>
      </c>
      <c r="D73" s="36">
        <f>D74+D75</f>
        <v>0</v>
      </c>
      <c r="E73" s="36"/>
    </row>
    <row r="74" spans="1:5" s="10" customFormat="1" ht="30" hidden="1" customHeight="1">
      <c r="A74" s="39"/>
      <c r="B74" s="38"/>
      <c r="C74" s="36"/>
      <c r="D74" s="36"/>
      <c r="E74" s="35"/>
    </row>
    <row r="75" spans="1:5" s="10" customFormat="1" ht="30" hidden="1" customHeight="1">
      <c r="A75" s="39"/>
      <c r="B75" s="38"/>
      <c r="C75" s="36"/>
      <c r="D75" s="36"/>
      <c r="E75" s="35"/>
    </row>
    <row r="76" spans="1:5" s="10" customFormat="1" ht="42.75" customHeight="1">
      <c r="A76" s="39" t="s">
        <v>98</v>
      </c>
      <c r="B76" s="38" t="s">
        <v>36</v>
      </c>
      <c r="C76" s="36">
        <f>C77+C78</f>
        <v>0</v>
      </c>
      <c r="D76" s="36">
        <f>D77+D78</f>
        <v>0</v>
      </c>
      <c r="E76" s="36"/>
    </row>
    <row r="77" spans="1:5" s="10" customFormat="1" ht="30" hidden="1" customHeight="1">
      <c r="A77" s="39"/>
      <c r="B77" s="38"/>
      <c r="C77" s="36"/>
      <c r="D77" s="36"/>
      <c r="E77" s="35"/>
    </row>
    <row r="78" spans="1:5" s="10" customFormat="1" ht="30" hidden="1" customHeight="1">
      <c r="A78" s="39"/>
      <c r="B78" s="38"/>
      <c r="C78" s="36"/>
      <c r="D78" s="36"/>
      <c r="E78" s="35"/>
    </row>
    <row r="79" spans="1:5" s="10" customFormat="1" ht="30" customHeight="1">
      <c r="A79" s="39" t="s">
        <v>99</v>
      </c>
      <c r="B79" s="38" t="s">
        <v>117</v>
      </c>
      <c r="C79" s="36">
        <f>C80+C81</f>
        <v>0</v>
      </c>
      <c r="D79" s="36">
        <f>D80+D81</f>
        <v>0</v>
      </c>
      <c r="E79" s="35"/>
    </row>
    <row r="80" spans="1:5" s="10" customFormat="1" ht="30" hidden="1" customHeight="1">
      <c r="A80" s="39"/>
      <c r="B80" s="38"/>
      <c r="C80" s="36"/>
      <c r="D80" s="36"/>
      <c r="E80" s="35"/>
    </row>
    <row r="81" spans="1:5" s="10" customFormat="1" ht="30" hidden="1" customHeight="1">
      <c r="A81" s="39"/>
      <c r="B81" s="38"/>
      <c r="C81" s="36"/>
      <c r="D81" s="36"/>
      <c r="E81" s="35"/>
    </row>
    <row r="82" spans="1:5" s="10" customFormat="1" ht="48.75" customHeight="1">
      <c r="A82" s="39" t="s">
        <v>100</v>
      </c>
      <c r="B82" s="38" t="s">
        <v>118</v>
      </c>
      <c r="C82" s="36">
        <f>C83+C84</f>
        <v>0</v>
      </c>
      <c r="D82" s="36">
        <f>D83+D84</f>
        <v>0</v>
      </c>
      <c r="E82" s="35"/>
    </row>
    <row r="83" spans="1:5" s="10" customFormat="1" ht="30" hidden="1" customHeight="1">
      <c r="A83" s="39"/>
      <c r="B83" s="38"/>
      <c r="C83" s="36"/>
      <c r="D83" s="36"/>
      <c r="E83" s="35"/>
    </row>
    <row r="84" spans="1:5" s="10" customFormat="1" ht="30" hidden="1" customHeight="1">
      <c r="A84" s="39"/>
      <c r="B84" s="38"/>
      <c r="C84" s="36"/>
      <c r="D84" s="36"/>
      <c r="E84" s="35"/>
    </row>
    <row r="85" spans="1:5" s="10" customFormat="1" ht="35.25" customHeight="1">
      <c r="A85" s="39" t="s">
        <v>101</v>
      </c>
      <c r="B85" s="38" t="s">
        <v>37</v>
      </c>
      <c r="C85" s="36">
        <f>C86+C87</f>
        <v>0</v>
      </c>
      <c r="D85" s="36">
        <f>D86+D87</f>
        <v>0</v>
      </c>
      <c r="E85" s="35"/>
    </row>
    <row r="86" spans="1:5" s="10" customFormat="1" ht="30" hidden="1" customHeight="1">
      <c r="A86" s="39"/>
      <c r="B86" s="38"/>
      <c r="C86" s="36"/>
      <c r="D86" s="36"/>
      <c r="E86" s="35"/>
    </row>
    <row r="87" spans="1:5" s="10" customFormat="1" ht="30" hidden="1" customHeight="1">
      <c r="A87" s="39"/>
      <c r="B87" s="38"/>
      <c r="C87" s="36"/>
      <c r="D87" s="36"/>
      <c r="E87" s="35"/>
    </row>
    <row r="88" spans="1:5" s="10" customFormat="1" ht="30" customHeight="1">
      <c r="A88" s="39" t="s">
        <v>102</v>
      </c>
      <c r="B88" s="38" t="s">
        <v>38</v>
      </c>
      <c r="C88" s="36">
        <f>C89+C90</f>
        <v>0</v>
      </c>
      <c r="D88" s="36">
        <f>D89+D90</f>
        <v>0</v>
      </c>
      <c r="E88" s="35"/>
    </row>
    <row r="89" spans="1:5" s="10" customFormat="1" ht="30" hidden="1" customHeight="1">
      <c r="A89" s="39"/>
      <c r="B89" s="38"/>
      <c r="C89" s="36"/>
      <c r="D89" s="36"/>
      <c r="E89" s="35"/>
    </row>
    <row r="90" spans="1:5" s="10" customFormat="1" ht="30" hidden="1" customHeight="1">
      <c r="A90" s="39"/>
      <c r="B90" s="38"/>
      <c r="C90" s="36"/>
      <c r="D90" s="36"/>
      <c r="E90" s="35"/>
    </row>
    <row r="91" spans="1:5" s="10" customFormat="1" ht="44.25" customHeight="1">
      <c r="A91" s="39" t="s">
        <v>103</v>
      </c>
      <c r="B91" s="38" t="s">
        <v>39</v>
      </c>
      <c r="C91" s="36">
        <f>C92+C93</f>
        <v>0</v>
      </c>
      <c r="D91" s="36">
        <f>D92+D93</f>
        <v>0</v>
      </c>
      <c r="E91" s="35"/>
    </row>
    <row r="92" spans="1:5" s="10" customFormat="1" ht="25.5" hidden="1" customHeight="1">
      <c r="A92" s="39"/>
      <c r="B92" s="38"/>
      <c r="C92" s="36"/>
      <c r="D92" s="36"/>
      <c r="E92" s="35"/>
    </row>
    <row r="93" spans="1:5" s="10" customFormat="1" ht="25.5" hidden="1" customHeight="1">
      <c r="A93" s="39"/>
      <c r="B93" s="38"/>
      <c r="C93" s="36"/>
      <c r="D93" s="36"/>
      <c r="E93" s="35"/>
    </row>
    <row r="94" spans="1:5" s="10" customFormat="1" ht="30.75" customHeight="1">
      <c r="A94" s="39" t="s">
        <v>104</v>
      </c>
      <c r="B94" s="38" t="s">
        <v>40</v>
      </c>
      <c r="C94" s="36">
        <f>C95</f>
        <v>529</v>
      </c>
      <c r="D94" s="36">
        <f>D95</f>
        <v>10084</v>
      </c>
      <c r="E94" s="35">
        <v>1610</v>
      </c>
    </row>
    <row r="95" spans="1:5" s="10" customFormat="1" ht="25.5" customHeight="1">
      <c r="A95" s="39"/>
      <c r="B95" s="42" t="s">
        <v>129</v>
      </c>
      <c r="C95" s="36">
        <v>529</v>
      </c>
      <c r="D95" s="36">
        <v>10084</v>
      </c>
      <c r="E95" s="35">
        <v>1610</v>
      </c>
    </row>
    <row r="96" spans="1:5" s="10" customFormat="1" ht="43.5" customHeight="1">
      <c r="A96" s="39" t="s">
        <v>105</v>
      </c>
      <c r="B96" s="38" t="s">
        <v>41</v>
      </c>
      <c r="C96" s="36">
        <f>C97</f>
        <v>0</v>
      </c>
      <c r="D96" s="36">
        <f>D97</f>
        <v>0</v>
      </c>
      <c r="E96" s="35"/>
    </row>
    <row r="97" spans="1:5" s="10" customFormat="1" ht="28.5" hidden="1" customHeight="1">
      <c r="A97" s="39"/>
      <c r="B97" s="42"/>
      <c r="C97" s="36"/>
      <c r="D97" s="36"/>
      <c r="E97" s="35"/>
    </row>
    <row r="98" spans="1:5" s="10" customFormat="1" ht="28.5" customHeight="1">
      <c r="A98" s="39" t="s">
        <v>106</v>
      </c>
      <c r="B98" s="38" t="s">
        <v>42</v>
      </c>
      <c r="C98" s="36">
        <f>C99</f>
        <v>0</v>
      </c>
      <c r="D98" s="36">
        <f>D99</f>
        <v>0</v>
      </c>
      <c r="E98" s="35"/>
    </row>
    <row r="99" spans="1:5" s="10" customFormat="1" ht="28.5" hidden="1" customHeight="1">
      <c r="A99" s="39"/>
      <c r="B99" s="38"/>
      <c r="C99" s="36"/>
      <c r="D99" s="36"/>
      <c r="E99" s="35"/>
    </row>
    <row r="100" spans="1:5" s="10" customFormat="1" ht="28.5" customHeight="1">
      <c r="A100" s="39" t="s">
        <v>107</v>
      </c>
      <c r="B100" s="38" t="s">
        <v>43</v>
      </c>
      <c r="C100" s="36">
        <f>C101</f>
        <v>0</v>
      </c>
      <c r="D100" s="36">
        <f>D101</f>
        <v>0</v>
      </c>
      <c r="E100" s="35"/>
    </row>
    <row r="101" spans="1:5" s="10" customFormat="1" ht="28.5" hidden="1" customHeight="1">
      <c r="A101" s="39"/>
      <c r="B101" s="38"/>
      <c r="C101" s="36"/>
      <c r="D101" s="36"/>
      <c r="E101" s="35"/>
    </row>
    <row r="102" spans="1:5" s="10" customFormat="1" ht="28.5" customHeight="1">
      <c r="A102" s="39" t="s">
        <v>108</v>
      </c>
      <c r="B102" s="38" t="s">
        <v>44</v>
      </c>
      <c r="C102" s="36">
        <f>C103</f>
        <v>0</v>
      </c>
      <c r="D102" s="36">
        <f>D103</f>
        <v>0</v>
      </c>
      <c r="E102" s="35"/>
    </row>
    <row r="103" spans="1:5" s="10" customFormat="1" ht="28.5" hidden="1" customHeight="1">
      <c r="A103" s="39"/>
      <c r="B103" s="38"/>
      <c r="C103" s="36"/>
      <c r="D103" s="36"/>
      <c r="E103" s="35"/>
    </row>
    <row r="104" spans="1:5" ht="30" customHeight="1">
      <c r="A104" s="39" t="s">
        <v>14</v>
      </c>
      <c r="B104" s="38" t="s">
        <v>12</v>
      </c>
      <c r="C104" s="36">
        <v>224163</v>
      </c>
      <c r="D104" s="36">
        <v>207103.4</v>
      </c>
      <c r="E104" s="35">
        <v>78.03</v>
      </c>
    </row>
    <row r="105" spans="1:5" ht="58.5" customHeight="1">
      <c r="A105" s="56" t="s">
        <v>116</v>
      </c>
      <c r="B105" s="57" t="s">
        <v>45</v>
      </c>
      <c r="C105" s="34">
        <f>C106+C107+C108+C109+C110+C111+C112</f>
        <v>15935</v>
      </c>
      <c r="D105" s="55">
        <f>D106+D107+D108+D109+D110+D111+D112</f>
        <v>5406</v>
      </c>
      <c r="E105" s="55">
        <v>104.56</v>
      </c>
    </row>
    <row r="106" spans="1:5" ht="30" customHeight="1">
      <c r="A106" s="39"/>
      <c r="B106" s="42" t="s">
        <v>130</v>
      </c>
      <c r="C106" s="36">
        <v>4366</v>
      </c>
      <c r="D106" s="35">
        <v>5406</v>
      </c>
      <c r="E106" s="35">
        <v>104.58</v>
      </c>
    </row>
    <row r="107" spans="1:5" ht="30" customHeight="1">
      <c r="A107" s="39"/>
      <c r="B107" s="43" t="s">
        <v>153</v>
      </c>
      <c r="C107" s="36">
        <v>11569</v>
      </c>
      <c r="D107" s="36">
        <v>0</v>
      </c>
      <c r="E107" s="35">
        <v>0</v>
      </c>
    </row>
    <row r="108" spans="1:5" ht="30" hidden="1" customHeight="1">
      <c r="A108" s="39"/>
      <c r="B108" s="38"/>
      <c r="C108" s="36"/>
      <c r="D108" s="36"/>
      <c r="E108" s="35"/>
    </row>
    <row r="109" spans="1:5" ht="30" hidden="1" customHeight="1">
      <c r="A109" s="39"/>
      <c r="B109" s="38"/>
      <c r="C109" s="36"/>
      <c r="D109" s="36"/>
      <c r="E109" s="35"/>
    </row>
    <row r="110" spans="1:5" ht="30" hidden="1" customHeight="1">
      <c r="A110" s="39"/>
      <c r="B110" s="38"/>
      <c r="C110" s="36"/>
      <c r="D110" s="36"/>
      <c r="E110" s="35"/>
    </row>
    <row r="111" spans="1:5" ht="30" hidden="1" customHeight="1">
      <c r="A111" s="39"/>
      <c r="B111" s="38"/>
      <c r="C111" s="36"/>
      <c r="D111" s="36"/>
      <c r="E111" s="35"/>
    </row>
    <row r="112" spans="1:5" ht="30" hidden="1" customHeight="1">
      <c r="A112" s="39"/>
      <c r="B112" s="38"/>
      <c r="C112" s="36"/>
      <c r="D112" s="36"/>
      <c r="E112" s="35"/>
    </row>
    <row r="113" spans="1:5" ht="30" customHeight="1">
      <c r="A113" s="21" t="s">
        <v>46</v>
      </c>
      <c r="B113" s="38" t="s">
        <v>12</v>
      </c>
      <c r="C113" s="36">
        <v>15935</v>
      </c>
      <c r="D113" s="36">
        <v>5406</v>
      </c>
      <c r="E113" s="35">
        <v>104.58</v>
      </c>
    </row>
    <row r="114" spans="1:5" ht="71.25" customHeight="1">
      <c r="A114" s="22" t="s">
        <v>109</v>
      </c>
      <c r="B114" s="9" t="s">
        <v>47</v>
      </c>
      <c r="C114" s="34">
        <f>C115+C116+C117+C118+C119+C120</f>
        <v>0</v>
      </c>
      <c r="D114" s="34">
        <f>D115+D116+D117+D118+D119+D120</f>
        <v>0</v>
      </c>
      <c r="E114" s="34"/>
    </row>
    <row r="115" spans="1:5" s="10" customFormat="1" ht="27.75" hidden="1" customHeight="1">
      <c r="A115" s="39"/>
      <c r="B115" s="38"/>
      <c r="C115" s="36"/>
      <c r="D115" s="36"/>
      <c r="E115" s="37"/>
    </row>
    <row r="116" spans="1:5" s="10" customFormat="1" ht="27.75" hidden="1" customHeight="1">
      <c r="A116" s="39"/>
      <c r="B116" s="38"/>
      <c r="C116" s="36"/>
      <c r="D116" s="36"/>
      <c r="E116" s="37"/>
    </row>
    <row r="117" spans="1:5" s="10" customFormat="1" ht="27.75" hidden="1" customHeight="1">
      <c r="A117" s="39"/>
      <c r="B117" s="38"/>
      <c r="C117" s="36"/>
      <c r="D117" s="36"/>
      <c r="E117" s="37"/>
    </row>
    <row r="118" spans="1:5" s="10" customFormat="1" ht="30" hidden="1" customHeight="1">
      <c r="A118" s="39"/>
      <c r="B118" s="38"/>
      <c r="C118" s="36"/>
      <c r="D118" s="36"/>
      <c r="E118" s="37"/>
    </row>
    <row r="119" spans="1:5" ht="30" hidden="1" customHeight="1">
      <c r="A119" s="39"/>
      <c r="B119" s="38"/>
      <c r="C119" s="36"/>
      <c r="D119" s="36"/>
      <c r="E119" s="37"/>
    </row>
    <row r="120" spans="1:5" ht="30" hidden="1" customHeight="1">
      <c r="A120" s="39"/>
      <c r="B120" s="38"/>
      <c r="C120" s="36"/>
      <c r="D120" s="36"/>
      <c r="E120" s="37"/>
    </row>
    <row r="121" spans="1:5" ht="30" customHeight="1">
      <c r="A121" s="39" t="s">
        <v>110</v>
      </c>
      <c r="B121" s="38" t="s">
        <v>12</v>
      </c>
      <c r="C121" s="36"/>
      <c r="D121" s="36">
        <v>0</v>
      </c>
      <c r="E121" s="37"/>
    </row>
    <row r="122" spans="1:5" ht="75" customHeight="1">
      <c r="A122" s="22" t="s">
        <v>51</v>
      </c>
      <c r="B122" s="9" t="s">
        <v>49</v>
      </c>
      <c r="C122" s="34">
        <f>C123+C124+C125+C126+C127</f>
        <v>44</v>
      </c>
      <c r="D122" s="34">
        <f>D123+D124+D125+D126+D127</f>
        <v>65</v>
      </c>
      <c r="E122" s="34">
        <v>124.77</v>
      </c>
    </row>
    <row r="123" spans="1:5" ht="30" customHeight="1">
      <c r="A123" s="39"/>
      <c r="B123" s="43" t="s">
        <v>131</v>
      </c>
      <c r="C123" s="36">
        <v>44</v>
      </c>
      <c r="D123" s="36">
        <v>65</v>
      </c>
      <c r="E123" s="35">
        <v>124.77</v>
      </c>
    </row>
    <row r="124" spans="1:5" ht="30" hidden="1" customHeight="1">
      <c r="A124" s="39"/>
      <c r="B124" s="38"/>
      <c r="C124" s="36"/>
      <c r="D124" s="36"/>
      <c r="E124" s="35">
        <v>124.77</v>
      </c>
    </row>
    <row r="125" spans="1:5" ht="30" hidden="1" customHeight="1">
      <c r="A125" s="39"/>
      <c r="B125" s="38"/>
      <c r="C125" s="36"/>
      <c r="D125" s="36"/>
      <c r="E125" s="35">
        <v>124.77</v>
      </c>
    </row>
    <row r="126" spans="1:5" ht="30" hidden="1" customHeight="1">
      <c r="A126" s="39"/>
      <c r="B126" s="38"/>
      <c r="C126" s="36"/>
      <c r="D126" s="36"/>
      <c r="E126" s="35">
        <v>124.77</v>
      </c>
    </row>
    <row r="127" spans="1:5" ht="30" hidden="1" customHeight="1">
      <c r="A127" s="39"/>
      <c r="B127" s="38"/>
      <c r="C127" s="36"/>
      <c r="D127" s="36"/>
      <c r="E127" s="35">
        <v>124.77</v>
      </c>
    </row>
    <row r="128" spans="1:5" ht="30" customHeight="1">
      <c r="A128" s="39" t="s">
        <v>48</v>
      </c>
      <c r="B128" s="38" t="s">
        <v>12</v>
      </c>
      <c r="C128" s="36">
        <v>44</v>
      </c>
      <c r="D128" s="36">
        <v>65</v>
      </c>
      <c r="E128" s="35">
        <v>124.77</v>
      </c>
    </row>
    <row r="129" spans="1:5" ht="51.75" customHeight="1">
      <c r="A129" s="22" t="s">
        <v>52</v>
      </c>
      <c r="B129" s="20" t="s">
        <v>6</v>
      </c>
      <c r="C129" s="34">
        <f>C130+C131+C132+C133+C134</f>
        <v>4627</v>
      </c>
      <c r="D129" s="34">
        <f>D130+D131+D132+D133+D134</f>
        <v>2750</v>
      </c>
      <c r="E129" s="34">
        <v>50.2</v>
      </c>
    </row>
    <row r="130" spans="1:5" ht="30" customHeight="1">
      <c r="A130" s="39"/>
      <c r="B130" s="42" t="s">
        <v>132</v>
      </c>
      <c r="C130" s="36">
        <v>897.6</v>
      </c>
      <c r="D130" s="36">
        <v>270</v>
      </c>
      <c r="E130" s="35">
        <v>25.41</v>
      </c>
    </row>
    <row r="131" spans="1:5" ht="30" customHeight="1">
      <c r="A131" s="39"/>
      <c r="B131" s="43" t="s">
        <v>133</v>
      </c>
      <c r="C131" s="36"/>
      <c r="D131" s="36">
        <v>2480</v>
      </c>
      <c r="E131" s="35"/>
    </row>
    <row r="132" spans="1:5" ht="30" hidden="1" customHeight="1">
      <c r="A132" s="39"/>
      <c r="B132" s="38"/>
      <c r="C132" s="36">
        <v>556.4</v>
      </c>
      <c r="D132" s="36"/>
      <c r="E132" s="37"/>
    </row>
    <row r="133" spans="1:5" ht="30" hidden="1" customHeight="1">
      <c r="A133" s="39"/>
      <c r="B133" s="38"/>
      <c r="C133" s="36">
        <v>3173</v>
      </c>
      <c r="D133" s="36"/>
      <c r="E133" s="37"/>
    </row>
    <row r="134" spans="1:5" ht="30" hidden="1" customHeight="1">
      <c r="A134" s="39"/>
      <c r="B134" s="38"/>
      <c r="C134" s="36"/>
      <c r="D134" s="36"/>
      <c r="E134" s="37"/>
    </row>
    <row r="135" spans="1:5" ht="30" customHeight="1">
      <c r="A135" s="39" t="s">
        <v>50</v>
      </c>
      <c r="B135" s="38" t="s">
        <v>12</v>
      </c>
      <c r="C135" s="36">
        <v>4627</v>
      </c>
      <c r="D135" s="36">
        <v>2750</v>
      </c>
      <c r="E135" s="37"/>
    </row>
    <row r="136" spans="1:5" ht="29.25" customHeight="1">
      <c r="A136" s="22" t="s">
        <v>111</v>
      </c>
      <c r="B136" s="9" t="s">
        <v>7</v>
      </c>
      <c r="C136" s="34">
        <f>C137+C138+C139+C140+C141+C143+C145+C146+C147</f>
        <v>0</v>
      </c>
      <c r="D136" s="34">
        <f>D137+D138+D139+D140+D141+D143+D145+D146+D147</f>
        <v>0</v>
      </c>
      <c r="E136" s="34"/>
    </row>
    <row r="137" spans="1:5" ht="30" hidden="1" customHeight="1">
      <c r="A137" s="39"/>
      <c r="B137" s="38"/>
      <c r="C137" s="36"/>
      <c r="D137" s="36"/>
      <c r="E137" s="37"/>
    </row>
    <row r="138" spans="1:5" ht="30" hidden="1" customHeight="1">
      <c r="A138" s="39"/>
      <c r="B138" s="38"/>
      <c r="C138" s="36"/>
      <c r="D138" s="36"/>
      <c r="E138" s="37"/>
    </row>
    <row r="139" spans="1:5" ht="30" hidden="1" customHeight="1">
      <c r="A139" s="39"/>
      <c r="B139" s="38"/>
      <c r="C139" s="36"/>
      <c r="D139" s="36"/>
      <c r="E139" s="37"/>
    </row>
    <row r="140" spans="1:5" ht="30" hidden="1" customHeight="1">
      <c r="A140" s="39"/>
      <c r="B140" s="38"/>
      <c r="C140" s="36"/>
      <c r="D140" s="36"/>
      <c r="E140" s="37"/>
    </row>
    <row r="141" spans="1:5" ht="30" hidden="1" customHeight="1">
      <c r="A141" s="39"/>
      <c r="B141" s="38"/>
      <c r="C141" s="36"/>
      <c r="D141" s="36"/>
      <c r="E141" s="37"/>
    </row>
    <row r="142" spans="1:5" ht="30" hidden="1" customHeight="1">
      <c r="A142" s="39"/>
      <c r="B142" s="38"/>
      <c r="C142" s="36"/>
      <c r="D142" s="36"/>
      <c r="E142" s="37"/>
    </row>
    <row r="143" spans="1:5" ht="30" hidden="1" customHeight="1">
      <c r="A143" s="39"/>
      <c r="B143" s="38"/>
      <c r="C143" s="36"/>
      <c r="D143" s="36"/>
      <c r="E143" s="37"/>
    </row>
    <row r="144" spans="1:5" ht="30" hidden="1" customHeight="1">
      <c r="A144" s="39"/>
      <c r="B144" s="38"/>
      <c r="C144" s="36"/>
      <c r="D144" s="36"/>
      <c r="E144" s="37"/>
    </row>
    <row r="145" spans="1:5" ht="30" hidden="1" customHeight="1">
      <c r="A145" s="39"/>
      <c r="B145" s="38"/>
      <c r="C145" s="36"/>
      <c r="D145" s="36"/>
      <c r="E145" s="37"/>
    </row>
    <row r="146" spans="1:5" ht="30" hidden="1" customHeight="1">
      <c r="A146" s="39"/>
      <c r="B146" s="38"/>
      <c r="C146" s="36"/>
      <c r="D146" s="36"/>
      <c r="E146" s="37"/>
    </row>
    <row r="147" spans="1:5" ht="30" hidden="1" customHeight="1">
      <c r="A147" s="39"/>
      <c r="B147" s="38"/>
      <c r="C147" s="36"/>
      <c r="D147" s="36"/>
      <c r="E147" s="37"/>
    </row>
    <row r="148" spans="1:5" ht="30" customHeight="1">
      <c r="A148" s="39" t="s">
        <v>53</v>
      </c>
      <c r="B148" s="38" t="s">
        <v>12</v>
      </c>
      <c r="C148" s="36"/>
      <c r="D148" s="36"/>
      <c r="E148" s="37"/>
    </row>
    <row r="149" spans="1:5" ht="45.75" customHeight="1">
      <c r="A149" s="22" t="s">
        <v>54</v>
      </c>
      <c r="B149" s="9" t="s">
        <v>55</v>
      </c>
      <c r="C149" s="34">
        <f>C150+C151</f>
        <v>0</v>
      </c>
      <c r="D149" s="34">
        <f>D150+D151</f>
        <v>0</v>
      </c>
      <c r="E149" s="34"/>
    </row>
    <row r="150" spans="1:5" ht="30" hidden="1" customHeight="1">
      <c r="A150" s="39"/>
      <c r="B150" s="38"/>
      <c r="C150" s="36"/>
      <c r="D150" s="36"/>
      <c r="E150" s="37"/>
    </row>
    <row r="151" spans="1:5" ht="30" hidden="1" customHeight="1">
      <c r="A151" s="39"/>
      <c r="B151" s="38"/>
      <c r="C151" s="36"/>
      <c r="D151" s="36"/>
      <c r="E151" s="37"/>
    </row>
    <row r="152" spans="1:5" ht="30" customHeight="1">
      <c r="A152" s="39" t="s">
        <v>56</v>
      </c>
      <c r="B152" s="38" t="s">
        <v>12</v>
      </c>
      <c r="C152" s="36"/>
      <c r="D152" s="36"/>
      <c r="E152" s="37"/>
    </row>
    <row r="153" spans="1:5" ht="29.25">
      <c r="A153" s="22" t="s">
        <v>57</v>
      </c>
      <c r="B153" s="9" t="s">
        <v>8</v>
      </c>
      <c r="C153" s="55">
        <f>C154+C155</f>
        <v>56</v>
      </c>
      <c r="D153" s="34">
        <f>D154+D155</f>
        <v>0</v>
      </c>
      <c r="E153" s="34"/>
    </row>
    <row r="154" spans="1:5" ht="30" hidden="1" customHeight="1">
      <c r="A154" s="39"/>
      <c r="B154" s="38"/>
      <c r="C154" s="36">
        <v>56</v>
      </c>
      <c r="D154" s="36"/>
      <c r="E154" s="37"/>
    </row>
    <row r="155" spans="1:5" ht="30" hidden="1" customHeight="1">
      <c r="A155" s="39"/>
      <c r="B155" s="38"/>
      <c r="C155" s="36"/>
      <c r="D155" s="36"/>
      <c r="E155" s="37"/>
    </row>
    <row r="156" spans="1:5" ht="30" customHeight="1">
      <c r="A156" s="39" t="s">
        <v>58</v>
      </c>
      <c r="B156" s="38" t="s">
        <v>12</v>
      </c>
      <c r="C156" s="36"/>
      <c r="D156" s="36"/>
      <c r="E156" s="37"/>
    </row>
    <row r="157" spans="1:5" ht="30" customHeight="1">
      <c r="A157" s="22" t="s">
        <v>59</v>
      </c>
      <c r="B157" s="9" t="s">
        <v>9</v>
      </c>
      <c r="C157" s="34">
        <f>C158</f>
        <v>0</v>
      </c>
      <c r="D157" s="34">
        <f>D158</f>
        <v>0</v>
      </c>
      <c r="E157" s="34"/>
    </row>
    <row r="158" spans="1:5" ht="30" hidden="1" customHeight="1">
      <c r="A158" s="39"/>
      <c r="B158" s="38"/>
      <c r="C158" s="36"/>
      <c r="D158" s="36"/>
      <c r="E158" s="37"/>
    </row>
    <row r="159" spans="1:5" ht="30" customHeight="1">
      <c r="A159" s="39" t="s">
        <v>60</v>
      </c>
      <c r="B159" s="38" t="s">
        <v>12</v>
      </c>
      <c r="C159" s="36"/>
      <c r="D159" s="36"/>
      <c r="E159" s="37"/>
    </row>
    <row r="160" spans="1:5" ht="30" customHeight="1">
      <c r="A160" s="22" t="s">
        <v>61</v>
      </c>
      <c r="B160" s="9" t="s">
        <v>119</v>
      </c>
      <c r="C160" s="34">
        <f>C161</f>
        <v>0</v>
      </c>
      <c r="D160" s="34">
        <f>D161</f>
        <v>0</v>
      </c>
      <c r="E160" s="34"/>
    </row>
    <row r="161" spans="1:5" ht="30" hidden="1" customHeight="1">
      <c r="A161" s="39"/>
      <c r="B161" s="38"/>
      <c r="C161" s="36"/>
      <c r="D161" s="36"/>
      <c r="E161" s="37"/>
    </row>
    <row r="162" spans="1:5" ht="30" customHeight="1">
      <c r="A162" s="23" t="s">
        <v>62</v>
      </c>
      <c r="B162" s="38" t="s">
        <v>12</v>
      </c>
      <c r="C162" s="36"/>
      <c r="D162" s="36"/>
      <c r="E162" s="37"/>
    </row>
    <row r="163" spans="1:5" ht="30" customHeight="1">
      <c r="A163" s="22" t="s">
        <v>63</v>
      </c>
      <c r="B163" s="9" t="s">
        <v>64</v>
      </c>
      <c r="C163" s="34">
        <f>C164</f>
        <v>880</v>
      </c>
      <c r="D163" s="34">
        <f>D164</f>
        <v>16517.5</v>
      </c>
      <c r="E163" s="34">
        <v>375.8</v>
      </c>
    </row>
    <row r="164" spans="1:5" s="10" customFormat="1" ht="30" customHeight="1">
      <c r="A164" s="39"/>
      <c r="B164" s="44" t="s">
        <v>134</v>
      </c>
      <c r="C164" s="36">
        <v>880</v>
      </c>
      <c r="D164" s="36">
        <v>16517.5</v>
      </c>
      <c r="E164" s="37">
        <v>375.8</v>
      </c>
    </row>
    <row r="165" spans="1:5" s="10" customFormat="1" ht="30" customHeight="1">
      <c r="A165" s="39" t="s">
        <v>65</v>
      </c>
      <c r="B165" s="38" t="s">
        <v>12</v>
      </c>
      <c r="C165" s="36">
        <v>813</v>
      </c>
      <c r="D165" s="36">
        <v>4903.6000000000004</v>
      </c>
      <c r="E165" s="37">
        <v>345.8</v>
      </c>
    </row>
    <row r="166" spans="1:5" s="10" customFormat="1" ht="45" customHeight="1">
      <c r="A166" s="22" t="s">
        <v>66</v>
      </c>
      <c r="B166" s="9" t="s">
        <v>67</v>
      </c>
      <c r="C166" s="34">
        <f>C167</f>
        <v>1997</v>
      </c>
      <c r="D166" s="34">
        <f>D167</f>
        <v>0</v>
      </c>
      <c r="E166" s="34"/>
    </row>
    <row r="167" spans="1:5" s="10" customFormat="1" ht="30" hidden="1" customHeight="1">
      <c r="A167" s="39"/>
      <c r="B167" s="38"/>
      <c r="C167" s="36">
        <v>1997</v>
      </c>
      <c r="D167" s="36"/>
      <c r="E167" s="37"/>
    </row>
    <row r="168" spans="1:5" s="10" customFormat="1" ht="30" customHeight="1">
      <c r="A168" s="21" t="s">
        <v>68</v>
      </c>
      <c r="B168" s="38" t="s">
        <v>12</v>
      </c>
      <c r="C168" s="36"/>
      <c r="D168" s="36"/>
      <c r="E168" s="37"/>
    </row>
    <row r="169" spans="1:5" s="10" customFormat="1" ht="60.75" customHeight="1">
      <c r="A169" s="19" t="s">
        <v>69</v>
      </c>
      <c r="B169" s="9" t="s">
        <v>120</v>
      </c>
      <c r="C169" s="34">
        <f>C170+C172+C173</f>
        <v>57039</v>
      </c>
      <c r="D169" s="34">
        <f>D170+D172+D173</f>
        <v>74160</v>
      </c>
      <c r="E169" s="34">
        <v>2.37</v>
      </c>
    </row>
    <row r="170" spans="1:5" ht="198" customHeight="1">
      <c r="A170" s="32"/>
      <c r="B170" s="45" t="s">
        <v>135</v>
      </c>
      <c r="C170" s="36">
        <v>57039</v>
      </c>
      <c r="D170" s="30">
        <v>74160</v>
      </c>
      <c r="E170" s="30">
        <v>2.37</v>
      </c>
    </row>
    <row r="171" spans="1:5" ht="26.25" hidden="1" customHeight="1">
      <c r="A171" s="32"/>
      <c r="B171" s="7"/>
      <c r="C171" s="73"/>
      <c r="D171" s="30"/>
      <c r="E171" s="30"/>
    </row>
    <row r="172" spans="1:5" ht="33.75" hidden="1" customHeight="1">
      <c r="A172" s="32"/>
      <c r="B172" s="7"/>
      <c r="C172" s="73"/>
      <c r="D172" s="30"/>
      <c r="E172" s="30"/>
    </row>
    <row r="173" spans="1:5" s="10" customFormat="1" ht="30" hidden="1" customHeight="1">
      <c r="A173" s="21"/>
      <c r="B173" s="38"/>
      <c r="C173" s="36"/>
      <c r="D173" s="36"/>
      <c r="E173" s="37"/>
    </row>
    <row r="174" spans="1:5" s="10" customFormat="1" ht="30" customHeight="1">
      <c r="A174" s="21" t="s">
        <v>70</v>
      </c>
      <c r="B174" s="38" t="s">
        <v>12</v>
      </c>
      <c r="C174" s="36"/>
      <c r="D174" s="36"/>
      <c r="E174" s="37"/>
    </row>
    <row r="175" spans="1:5" ht="22.5" customHeight="1">
      <c r="A175" s="22" t="s">
        <v>71</v>
      </c>
      <c r="B175" s="9" t="s">
        <v>72</v>
      </c>
      <c r="C175" s="34">
        <f>C176+C177+C178+C179+C180+C181+C182+C183+C184+C185+C186+C187+C188+C189+C190+C191</f>
        <v>6725</v>
      </c>
      <c r="D175" s="34">
        <f>D176+D177+D178+D179+D180+D181+D182+D183+D184+D185+D186+D187+D188+D189+D190+D191</f>
        <v>14762.900000000001</v>
      </c>
      <c r="E175" s="34">
        <v>186.97</v>
      </c>
    </row>
    <row r="176" spans="1:5" s="10" customFormat="1" ht="22.5" customHeight="1">
      <c r="A176" s="39"/>
      <c r="B176" s="46" t="s">
        <v>136</v>
      </c>
      <c r="C176" s="36">
        <v>14</v>
      </c>
      <c r="D176" s="35">
        <v>235</v>
      </c>
      <c r="E176" s="41">
        <v>296.24</v>
      </c>
    </row>
    <row r="177" spans="1:5" s="10" customFormat="1" ht="22.5" customHeight="1">
      <c r="A177" s="39"/>
      <c r="B177" s="46" t="s">
        <v>137</v>
      </c>
      <c r="C177" s="36">
        <v>67</v>
      </c>
      <c r="D177" s="35">
        <v>175</v>
      </c>
      <c r="E177" s="41">
        <v>351.91</v>
      </c>
    </row>
    <row r="178" spans="1:5" s="10" customFormat="1" ht="22.5" customHeight="1">
      <c r="A178" s="39"/>
      <c r="B178" s="46" t="s">
        <v>138</v>
      </c>
      <c r="C178" s="36">
        <v>42</v>
      </c>
      <c r="D178" s="35">
        <v>110.5</v>
      </c>
      <c r="E178" s="41">
        <v>95.23</v>
      </c>
    </row>
    <row r="179" spans="1:5" s="10" customFormat="1" ht="22.5" customHeight="1">
      <c r="A179" s="39"/>
      <c r="B179" s="46" t="s">
        <v>139</v>
      </c>
      <c r="C179" s="36">
        <v>98</v>
      </c>
      <c r="D179" s="35">
        <v>163.30000000000001</v>
      </c>
      <c r="E179" s="41">
        <v>353.65</v>
      </c>
    </row>
    <row r="180" spans="1:5" s="10" customFormat="1" ht="22.5" customHeight="1">
      <c r="A180" s="39"/>
      <c r="B180" s="46" t="s">
        <v>140</v>
      </c>
      <c r="C180" s="36">
        <v>39</v>
      </c>
      <c r="D180" s="35">
        <v>134.80000000000001</v>
      </c>
      <c r="E180" s="41">
        <v>99.87</v>
      </c>
    </row>
    <row r="181" spans="1:5" s="10" customFormat="1" ht="22.5" customHeight="1">
      <c r="A181" s="39"/>
      <c r="B181" s="46" t="s">
        <v>141</v>
      </c>
      <c r="C181" s="36">
        <v>114</v>
      </c>
      <c r="D181" s="35">
        <v>2800</v>
      </c>
      <c r="E181" s="41">
        <v>213.63</v>
      </c>
    </row>
    <row r="182" spans="1:5" s="10" customFormat="1" ht="22.5" customHeight="1">
      <c r="A182" s="39"/>
      <c r="B182" s="46" t="s">
        <v>142</v>
      </c>
      <c r="C182" s="36">
        <v>1107</v>
      </c>
      <c r="D182" s="35">
        <v>2505.6</v>
      </c>
      <c r="E182" s="41">
        <v>249.55</v>
      </c>
    </row>
    <row r="183" spans="1:5" s="10" customFormat="1" ht="22.5" customHeight="1">
      <c r="A183" s="39"/>
      <c r="B183" s="46" t="s">
        <v>143</v>
      </c>
      <c r="C183" s="36">
        <v>848</v>
      </c>
      <c r="D183" s="35">
        <v>2585.5</v>
      </c>
      <c r="E183" s="41">
        <v>99.53</v>
      </c>
    </row>
    <row r="184" spans="1:5" s="10" customFormat="1" ht="22.5" customHeight="1">
      <c r="A184" s="39"/>
      <c r="B184" s="46" t="s">
        <v>144</v>
      </c>
      <c r="C184" s="36">
        <v>2194</v>
      </c>
      <c r="D184" s="35">
        <v>2311.4</v>
      </c>
      <c r="E184" s="41">
        <v>113.57</v>
      </c>
    </row>
    <row r="185" spans="1:5" s="10" customFormat="1" ht="33" customHeight="1">
      <c r="A185" s="39"/>
      <c r="B185" s="42" t="s">
        <v>145</v>
      </c>
      <c r="C185" s="36">
        <v>1719</v>
      </c>
      <c r="D185" s="35">
        <v>11.1</v>
      </c>
      <c r="E185" s="41">
        <v>0.54</v>
      </c>
    </row>
    <row r="186" spans="1:5" s="10" customFormat="1" ht="39.75" customHeight="1">
      <c r="A186" s="39"/>
      <c r="B186" s="49" t="s">
        <v>146</v>
      </c>
      <c r="C186" s="36">
        <v>275</v>
      </c>
      <c r="D186" s="35">
        <v>1539.5</v>
      </c>
      <c r="E186" s="41">
        <v>62.13</v>
      </c>
    </row>
    <row r="187" spans="1:5" s="10" customFormat="1" ht="39.75" customHeight="1">
      <c r="A187" s="39"/>
      <c r="B187" s="47" t="s">
        <v>147</v>
      </c>
      <c r="C187" s="36">
        <v>208</v>
      </c>
      <c r="D187" s="35">
        <v>2189.6</v>
      </c>
      <c r="E187" s="41">
        <v>108.9</v>
      </c>
    </row>
    <row r="188" spans="1:5" s="10" customFormat="1" ht="22.5" customHeight="1">
      <c r="A188" s="39"/>
      <c r="B188" s="46" t="s">
        <v>148</v>
      </c>
      <c r="C188" s="36"/>
      <c r="D188" s="35">
        <v>1.6</v>
      </c>
      <c r="E188" s="41"/>
    </row>
    <row r="189" spans="1:5" s="10" customFormat="1" ht="22.5" hidden="1" customHeight="1">
      <c r="A189" s="39"/>
      <c r="B189" s="38"/>
      <c r="C189" s="36"/>
      <c r="D189" s="36"/>
      <c r="E189" s="37"/>
    </row>
    <row r="190" spans="1:5" s="10" customFormat="1" ht="22.5" hidden="1" customHeight="1">
      <c r="A190" s="39"/>
      <c r="B190" s="38"/>
      <c r="C190" s="36"/>
      <c r="D190" s="36"/>
      <c r="E190" s="37"/>
    </row>
    <row r="191" spans="1:5" s="10" customFormat="1" ht="23.25" hidden="1" customHeight="1">
      <c r="A191" s="39"/>
      <c r="B191" s="38"/>
      <c r="C191" s="36"/>
      <c r="D191" s="36"/>
      <c r="E191" s="37"/>
    </row>
    <row r="192" spans="1:5" s="10" customFormat="1" ht="30.75" customHeight="1">
      <c r="A192" s="39" t="s">
        <v>73</v>
      </c>
      <c r="B192" s="38" t="s">
        <v>12</v>
      </c>
      <c r="C192" s="36"/>
      <c r="D192" s="36"/>
      <c r="E192" s="37"/>
    </row>
    <row r="193" spans="1:5" s="10" customFormat="1" ht="47.25" customHeight="1">
      <c r="A193" s="22" t="s">
        <v>74</v>
      </c>
      <c r="B193" s="9" t="s">
        <v>75</v>
      </c>
      <c r="C193" s="34">
        <f>C194+C195+C196+C197+C198+C199+C200+C201+C202+C203+C204+C205+C206+C207</f>
        <v>8720</v>
      </c>
      <c r="D193" s="34">
        <f>D194+D195+D196+D197+D198+D199+D200+D201+D202+D203+D204+D205+D206+D207</f>
        <v>9851.6</v>
      </c>
      <c r="E193" s="34">
        <v>95.42</v>
      </c>
    </row>
    <row r="194" spans="1:5" s="10" customFormat="1" ht="35.25" customHeight="1">
      <c r="A194" s="39"/>
      <c r="B194" s="46" t="s">
        <v>149</v>
      </c>
      <c r="C194" s="36">
        <v>5646</v>
      </c>
      <c r="D194" s="35">
        <v>1917</v>
      </c>
      <c r="E194" s="41">
        <v>28.68</v>
      </c>
    </row>
    <row r="195" spans="1:5" s="10" customFormat="1" ht="33.75" customHeight="1">
      <c r="A195" s="39"/>
      <c r="B195" s="46" t="s">
        <v>150</v>
      </c>
      <c r="C195" s="36">
        <v>3074</v>
      </c>
      <c r="D195" s="35">
        <v>2028.6</v>
      </c>
      <c r="E195" s="41">
        <v>55.74</v>
      </c>
    </row>
    <row r="196" spans="1:5" s="10" customFormat="1" ht="40.5" customHeight="1">
      <c r="A196" s="39"/>
      <c r="B196" s="46" t="s">
        <v>151</v>
      </c>
      <c r="C196" s="36"/>
      <c r="D196" s="35">
        <v>5906</v>
      </c>
      <c r="E196" s="41"/>
    </row>
    <row r="197" spans="1:5" s="10" customFormat="1" ht="25.5" hidden="1" customHeight="1">
      <c r="A197" s="39"/>
      <c r="B197" s="38"/>
      <c r="C197" s="36"/>
      <c r="D197" s="36"/>
      <c r="E197" s="37"/>
    </row>
    <row r="198" spans="1:5" s="10" customFormat="1" ht="25.5" hidden="1" customHeight="1">
      <c r="A198" s="39"/>
      <c r="B198" s="38"/>
      <c r="C198" s="36"/>
      <c r="D198" s="36"/>
      <c r="E198" s="37"/>
    </row>
    <row r="199" spans="1:5" s="10" customFormat="1" ht="25.5" hidden="1" customHeight="1">
      <c r="A199" s="39"/>
      <c r="B199" s="38"/>
      <c r="C199" s="36"/>
      <c r="D199" s="36"/>
      <c r="E199" s="37"/>
    </row>
    <row r="200" spans="1:5" s="10" customFormat="1" ht="25.5" hidden="1" customHeight="1">
      <c r="A200" s="39"/>
      <c r="B200" s="38"/>
      <c r="C200" s="36"/>
      <c r="D200" s="36"/>
      <c r="E200" s="37"/>
    </row>
    <row r="201" spans="1:5" s="10" customFormat="1" ht="25.5" hidden="1" customHeight="1">
      <c r="A201" s="39"/>
      <c r="B201" s="38"/>
      <c r="C201" s="36"/>
      <c r="D201" s="36"/>
      <c r="E201" s="37"/>
    </row>
    <row r="202" spans="1:5" s="10" customFormat="1" ht="25.5" hidden="1" customHeight="1">
      <c r="A202" s="39"/>
      <c r="B202" s="38"/>
      <c r="C202" s="36"/>
      <c r="D202" s="36"/>
      <c r="E202" s="37"/>
    </row>
    <row r="203" spans="1:5" s="10" customFormat="1" ht="25.5" hidden="1" customHeight="1">
      <c r="A203" s="39"/>
      <c r="B203" s="38"/>
      <c r="C203" s="36"/>
      <c r="D203" s="36"/>
      <c r="E203" s="37"/>
    </row>
    <row r="204" spans="1:5" s="10" customFormat="1" ht="25.5" hidden="1" customHeight="1">
      <c r="A204" s="39"/>
      <c r="B204" s="38"/>
      <c r="C204" s="36"/>
      <c r="D204" s="36"/>
      <c r="E204" s="37"/>
    </row>
    <row r="205" spans="1:5" s="10" customFormat="1" ht="25.5" hidden="1" customHeight="1">
      <c r="A205" s="39"/>
      <c r="B205" s="38"/>
      <c r="C205" s="36"/>
      <c r="D205" s="36"/>
      <c r="E205" s="37"/>
    </row>
    <row r="206" spans="1:5" s="10" customFormat="1" ht="25.5" hidden="1" customHeight="1">
      <c r="A206" s="39"/>
      <c r="B206" s="38"/>
      <c r="C206" s="36"/>
      <c r="D206" s="36"/>
      <c r="E206" s="37"/>
    </row>
    <row r="207" spans="1:5" s="10" customFormat="1" ht="25.5" hidden="1" customHeight="1">
      <c r="A207" s="39"/>
      <c r="B207" s="38"/>
      <c r="C207" s="36"/>
      <c r="D207" s="36"/>
      <c r="E207" s="37"/>
    </row>
    <row r="208" spans="1:5" s="10" customFormat="1" ht="33" customHeight="1">
      <c r="A208" s="39" t="s">
        <v>76</v>
      </c>
      <c r="B208" s="38" t="s">
        <v>12</v>
      </c>
      <c r="C208" s="36"/>
      <c r="D208" s="36"/>
      <c r="E208" s="37"/>
    </row>
    <row r="209" spans="1:5" s="10" customFormat="1" ht="48.75" customHeight="1">
      <c r="A209" s="22" t="s">
        <v>77</v>
      </c>
      <c r="B209" s="9" t="s">
        <v>78</v>
      </c>
      <c r="C209" s="34">
        <f>C210+C216</f>
        <v>2940</v>
      </c>
      <c r="D209" s="34">
        <f>D210+D216</f>
        <v>124.6</v>
      </c>
      <c r="E209" s="34">
        <v>84.46</v>
      </c>
    </row>
    <row r="210" spans="1:5" s="10" customFormat="1" ht="45.75" customHeight="1">
      <c r="A210" s="39"/>
      <c r="B210" s="38" t="s">
        <v>79</v>
      </c>
      <c r="C210" s="36">
        <f>C211+C212+C213+C214+C215</f>
        <v>2940</v>
      </c>
      <c r="D210" s="36"/>
      <c r="E210" s="36"/>
    </row>
    <row r="211" spans="1:5" s="10" customFormat="1" ht="30.75" hidden="1" customHeight="1">
      <c r="A211" s="39"/>
      <c r="B211" s="48"/>
      <c r="C211" s="36">
        <v>75</v>
      </c>
      <c r="D211" s="36"/>
      <c r="E211" s="35"/>
    </row>
    <row r="212" spans="1:5" s="10" customFormat="1" ht="30.75" hidden="1" customHeight="1">
      <c r="A212" s="39"/>
      <c r="B212" s="38"/>
      <c r="C212" s="36">
        <v>827</v>
      </c>
      <c r="D212" s="36"/>
      <c r="E212" s="37"/>
    </row>
    <row r="213" spans="1:5" s="10" customFormat="1" ht="30.75" hidden="1" customHeight="1">
      <c r="A213" s="39"/>
      <c r="B213" s="38"/>
      <c r="C213" s="36">
        <v>128</v>
      </c>
      <c r="D213" s="36"/>
      <c r="E213" s="37"/>
    </row>
    <row r="214" spans="1:5" s="10" customFormat="1" ht="30.75" hidden="1" customHeight="1">
      <c r="A214" s="39"/>
      <c r="B214" s="38"/>
      <c r="C214" s="36">
        <v>1023</v>
      </c>
      <c r="D214" s="36"/>
      <c r="E214" s="37"/>
    </row>
    <row r="215" spans="1:5" s="10" customFormat="1" ht="33" hidden="1" customHeight="1">
      <c r="A215" s="39"/>
      <c r="B215" s="38"/>
      <c r="C215" s="36">
        <v>887</v>
      </c>
      <c r="D215" s="36"/>
      <c r="E215" s="37"/>
    </row>
    <row r="216" spans="1:5" s="10" customFormat="1" ht="33" customHeight="1">
      <c r="A216" s="39"/>
      <c r="B216" s="38" t="s">
        <v>80</v>
      </c>
      <c r="C216" s="36">
        <f>C217+C218+C219+C220+C221</f>
        <v>0</v>
      </c>
      <c r="D216" s="36">
        <f>D217+D218+D219+D220+D221</f>
        <v>124.6</v>
      </c>
      <c r="E216" s="36"/>
    </row>
    <row r="217" spans="1:5" s="10" customFormat="1" ht="33" customHeight="1">
      <c r="A217" s="39"/>
      <c r="B217" s="48" t="s">
        <v>152</v>
      </c>
      <c r="C217" s="36"/>
      <c r="D217" s="36">
        <v>124.6</v>
      </c>
      <c r="E217" s="35">
        <v>84.46</v>
      </c>
    </row>
    <row r="218" spans="1:5" s="10" customFormat="1" ht="33" hidden="1" customHeight="1">
      <c r="A218" s="39"/>
      <c r="B218" s="38"/>
      <c r="C218" s="36"/>
      <c r="D218" s="36"/>
      <c r="E218" s="37"/>
    </row>
    <row r="219" spans="1:5" s="10" customFormat="1" ht="33" hidden="1" customHeight="1">
      <c r="A219" s="39"/>
      <c r="B219" s="38"/>
      <c r="C219" s="36"/>
      <c r="D219" s="36"/>
      <c r="E219" s="37"/>
    </row>
    <row r="220" spans="1:5" s="10" customFormat="1" ht="33" hidden="1" customHeight="1">
      <c r="A220" s="39"/>
      <c r="B220" s="38"/>
      <c r="C220" s="36"/>
      <c r="D220" s="36"/>
      <c r="E220" s="37"/>
    </row>
    <row r="221" spans="1:5" s="10" customFormat="1" ht="33" hidden="1" customHeight="1">
      <c r="A221" s="39"/>
      <c r="B221" s="38"/>
      <c r="C221" s="36"/>
      <c r="D221" s="36"/>
      <c r="E221" s="37"/>
    </row>
    <row r="222" spans="1:5" s="10" customFormat="1" ht="33" customHeight="1">
      <c r="A222" s="39" t="s">
        <v>81</v>
      </c>
      <c r="B222" s="38" t="s">
        <v>12</v>
      </c>
      <c r="C222" s="36"/>
      <c r="D222" s="36"/>
      <c r="E222" s="37"/>
    </row>
    <row r="223" spans="1:5" ht="115.5" customHeight="1">
      <c r="A223" s="22" t="s">
        <v>82</v>
      </c>
      <c r="B223" s="24" t="s">
        <v>83</v>
      </c>
      <c r="C223" s="24"/>
      <c r="D223" s="34">
        <f>D224+D225+D226+D227</f>
        <v>0</v>
      </c>
      <c r="E223" s="34"/>
    </row>
    <row r="224" spans="1:5" ht="33.75" hidden="1" customHeight="1">
      <c r="A224" s="58"/>
      <c r="B224" s="33"/>
      <c r="C224" s="33"/>
      <c r="D224" s="30"/>
      <c r="E224" s="30"/>
    </row>
    <row r="225" spans="1:5" ht="33.75" hidden="1" customHeight="1">
      <c r="A225" s="58"/>
      <c r="B225" s="33"/>
      <c r="C225" s="33"/>
      <c r="D225" s="30"/>
      <c r="E225" s="30"/>
    </row>
    <row r="226" spans="1:5" ht="33.75" hidden="1" customHeight="1">
      <c r="A226" s="58"/>
      <c r="B226" s="33"/>
      <c r="C226" s="33"/>
      <c r="D226" s="30"/>
      <c r="E226" s="30"/>
    </row>
    <row r="227" spans="1:5" s="10" customFormat="1" ht="27.75" hidden="1" customHeight="1">
      <c r="A227" s="39"/>
      <c r="B227" s="25"/>
      <c r="C227" s="25"/>
      <c r="D227" s="36"/>
      <c r="E227" s="37"/>
    </row>
    <row r="228" spans="1:5" s="10" customFormat="1" ht="27.75" customHeight="1">
      <c r="A228" s="39" t="s">
        <v>84</v>
      </c>
      <c r="B228" s="38" t="s">
        <v>12</v>
      </c>
      <c r="C228" s="38"/>
      <c r="D228" s="36"/>
      <c r="E228" s="37"/>
    </row>
    <row r="229" spans="1:5" ht="18.75" customHeight="1">
      <c r="A229" s="59" t="s">
        <v>1</v>
      </c>
      <c r="B229" s="7" t="s">
        <v>2</v>
      </c>
      <c r="C229" s="7"/>
      <c r="D229" s="30"/>
      <c r="E229" s="5"/>
    </row>
    <row r="230" spans="1:5" ht="58.5" customHeight="1">
      <c r="A230" s="59"/>
      <c r="B230" s="12" t="s">
        <v>17</v>
      </c>
      <c r="C230" s="12"/>
      <c r="D230" s="30">
        <f>D231+D232+D234+D235+D236</f>
        <v>0</v>
      </c>
      <c r="E230" s="30"/>
    </row>
    <row r="231" spans="1:5" ht="20.25" hidden="1" customHeight="1">
      <c r="A231" s="59"/>
      <c r="B231" s="12"/>
      <c r="C231" s="12"/>
      <c r="D231" s="30"/>
      <c r="E231" s="5"/>
    </row>
    <row r="232" spans="1:5" ht="21" hidden="1" customHeight="1">
      <c r="A232" s="59"/>
      <c r="B232" s="12"/>
      <c r="C232" s="12"/>
      <c r="D232" s="30"/>
      <c r="E232" s="5"/>
    </row>
    <row r="233" spans="1:5" ht="58.5" hidden="1" customHeight="1">
      <c r="A233" s="59"/>
      <c r="B233" s="12"/>
      <c r="C233" s="12"/>
      <c r="D233" s="30"/>
      <c r="E233" s="5"/>
    </row>
    <row r="234" spans="1:5" ht="19.5" hidden="1" customHeight="1">
      <c r="A234" s="59"/>
      <c r="B234" s="12"/>
      <c r="C234" s="12"/>
      <c r="D234" s="30"/>
      <c r="E234" s="5"/>
    </row>
    <row r="235" spans="1:5" ht="19.5" hidden="1" customHeight="1">
      <c r="A235" s="59"/>
      <c r="B235" s="12"/>
      <c r="C235" s="12"/>
      <c r="D235" s="30"/>
      <c r="E235" s="5"/>
    </row>
    <row r="236" spans="1:5" ht="23.25" hidden="1" customHeight="1">
      <c r="A236" s="59"/>
      <c r="B236" s="12" t="s">
        <v>3</v>
      </c>
      <c r="C236" s="12"/>
      <c r="D236" s="30"/>
      <c r="E236" s="5"/>
    </row>
    <row r="237" spans="1:5">
      <c r="A237" s="26"/>
    </row>
    <row r="238" spans="1:5">
      <c r="A238" s="26"/>
    </row>
    <row r="239" spans="1:5">
      <c r="A239" s="26"/>
    </row>
    <row r="240" spans="1:5">
      <c r="A240" s="26"/>
    </row>
    <row r="241" spans="1:1">
      <c r="A241" s="26"/>
    </row>
    <row r="242" spans="1:1">
      <c r="A242" s="26"/>
    </row>
    <row r="243" spans="1:1">
      <c r="A243" s="26"/>
    </row>
    <row r="244" spans="1:1">
      <c r="A244" s="26"/>
    </row>
    <row r="245" spans="1:1">
      <c r="A245" s="26"/>
    </row>
    <row r="246" spans="1:1">
      <c r="A246" s="26"/>
    </row>
    <row r="247" spans="1:1">
      <c r="A247" s="26"/>
    </row>
    <row r="248" spans="1:1">
      <c r="A248" s="26"/>
    </row>
    <row r="249" spans="1:1">
      <c r="A249" s="26"/>
    </row>
    <row r="250" spans="1:1">
      <c r="A250" s="26"/>
    </row>
    <row r="251" spans="1:1">
      <c r="A251" s="26"/>
    </row>
    <row r="252" spans="1:1">
      <c r="A252" s="26"/>
    </row>
    <row r="253" spans="1:1">
      <c r="A253" s="26"/>
    </row>
    <row r="254" spans="1:1">
      <c r="A254" s="26"/>
    </row>
    <row r="255" spans="1:1">
      <c r="A255" s="26"/>
    </row>
    <row r="256" spans="1:1">
      <c r="A256" s="26"/>
    </row>
    <row r="257" spans="1:1">
      <c r="A257" s="26"/>
    </row>
    <row r="258" spans="1:1">
      <c r="A258" s="26"/>
    </row>
    <row r="259" spans="1:1">
      <c r="A259" s="26"/>
    </row>
    <row r="260" spans="1:1">
      <c r="A260" s="26"/>
    </row>
    <row r="261" spans="1:1">
      <c r="A261" s="26"/>
    </row>
    <row r="262" spans="1:1">
      <c r="A262" s="26"/>
    </row>
    <row r="263" spans="1:1">
      <c r="A263" s="26"/>
    </row>
    <row r="264" spans="1:1">
      <c r="A264" s="26"/>
    </row>
    <row r="265" spans="1:1">
      <c r="A265" s="26"/>
    </row>
    <row r="266" spans="1:1">
      <c r="A266" s="26"/>
    </row>
    <row r="267" spans="1:1">
      <c r="A267" s="26"/>
    </row>
    <row r="268" spans="1:1">
      <c r="A268" s="26"/>
    </row>
    <row r="269" spans="1:1">
      <c r="A269" s="26"/>
    </row>
    <row r="270" spans="1:1">
      <c r="A270" s="26"/>
    </row>
    <row r="271" spans="1:1">
      <c r="A271" s="26"/>
    </row>
    <row r="272" spans="1:1">
      <c r="A272" s="26"/>
    </row>
    <row r="273" spans="1:1">
      <c r="A273" s="26"/>
    </row>
    <row r="274" spans="1:1">
      <c r="A274" s="26"/>
    </row>
    <row r="275" spans="1:1">
      <c r="A275" s="26"/>
    </row>
    <row r="276" spans="1:1">
      <c r="A276" s="26"/>
    </row>
    <row r="277" spans="1:1">
      <c r="A277" s="26"/>
    </row>
    <row r="278" spans="1:1">
      <c r="A278" s="26"/>
    </row>
    <row r="279" spans="1:1">
      <c r="A279" s="26"/>
    </row>
    <row r="280" spans="1:1">
      <c r="A280" s="26"/>
    </row>
    <row r="281" spans="1:1">
      <c r="A281" s="26"/>
    </row>
    <row r="282" spans="1:1">
      <c r="A282" s="26"/>
    </row>
    <row r="283" spans="1:1">
      <c r="A283" s="26"/>
    </row>
    <row r="284" spans="1:1">
      <c r="A284" s="26"/>
    </row>
    <row r="285" spans="1:1">
      <c r="A285" s="26"/>
    </row>
    <row r="286" spans="1:1">
      <c r="A286" s="26"/>
    </row>
    <row r="287" spans="1:1">
      <c r="A287" s="26"/>
    </row>
    <row r="288" spans="1:1">
      <c r="A288" s="26"/>
    </row>
    <row r="289" spans="1:1">
      <c r="A289" s="26"/>
    </row>
    <row r="290" spans="1:1">
      <c r="A290" s="26"/>
    </row>
    <row r="291" spans="1:1">
      <c r="A291" s="26"/>
    </row>
    <row r="292" spans="1:1">
      <c r="A292" s="26"/>
    </row>
    <row r="293" spans="1:1">
      <c r="A293" s="26"/>
    </row>
    <row r="294" spans="1:1">
      <c r="A294" s="26"/>
    </row>
    <row r="295" spans="1:1">
      <c r="A295" s="26"/>
    </row>
    <row r="296" spans="1:1">
      <c r="A296" s="26"/>
    </row>
    <row r="297" spans="1:1">
      <c r="A297" s="26"/>
    </row>
    <row r="298" spans="1:1">
      <c r="A298" s="26"/>
    </row>
    <row r="299" spans="1:1">
      <c r="A299" s="26"/>
    </row>
    <row r="300" spans="1:1">
      <c r="A300" s="26"/>
    </row>
    <row r="301" spans="1:1">
      <c r="A301" s="26"/>
    </row>
    <row r="302" spans="1:1">
      <c r="A302" s="26"/>
    </row>
    <row r="303" spans="1:1">
      <c r="A303" s="26"/>
    </row>
    <row r="304" spans="1:1">
      <c r="A304" s="26"/>
    </row>
    <row r="305" spans="1:1">
      <c r="A305" s="26"/>
    </row>
    <row r="306" spans="1:1">
      <c r="A306" s="26"/>
    </row>
    <row r="307" spans="1:1">
      <c r="A307" s="26"/>
    </row>
    <row r="308" spans="1:1">
      <c r="A308" s="26"/>
    </row>
    <row r="309" spans="1:1">
      <c r="A309" s="26"/>
    </row>
    <row r="310" spans="1:1">
      <c r="A310" s="26"/>
    </row>
    <row r="311" spans="1:1">
      <c r="A311" s="26"/>
    </row>
    <row r="312" spans="1:1">
      <c r="A312" s="26"/>
    </row>
    <row r="313" spans="1:1">
      <c r="A313" s="26"/>
    </row>
    <row r="314" spans="1:1">
      <c r="A314" s="26"/>
    </row>
    <row r="315" spans="1:1">
      <c r="A315" s="26"/>
    </row>
    <row r="316" spans="1:1">
      <c r="A316" s="26"/>
    </row>
    <row r="317" spans="1:1">
      <c r="A317" s="26"/>
    </row>
    <row r="318" spans="1:1">
      <c r="A318" s="26"/>
    </row>
    <row r="319" spans="1:1">
      <c r="A319" s="26"/>
    </row>
    <row r="320" spans="1:1">
      <c r="A320" s="26"/>
    </row>
    <row r="321" spans="1:1">
      <c r="A321" s="26"/>
    </row>
    <row r="322" spans="1:1">
      <c r="A322" s="26"/>
    </row>
    <row r="323" spans="1:1">
      <c r="A323" s="26"/>
    </row>
    <row r="324" spans="1:1">
      <c r="A324" s="26"/>
    </row>
    <row r="325" spans="1:1">
      <c r="A325" s="26"/>
    </row>
    <row r="326" spans="1:1">
      <c r="A326" s="26"/>
    </row>
    <row r="327" spans="1:1">
      <c r="A327" s="26"/>
    </row>
    <row r="328" spans="1:1">
      <c r="A328" s="26"/>
    </row>
    <row r="329" spans="1:1">
      <c r="A329" s="26"/>
    </row>
    <row r="330" spans="1:1">
      <c r="A330" s="26"/>
    </row>
    <row r="331" spans="1:1">
      <c r="A331" s="26"/>
    </row>
    <row r="332" spans="1:1">
      <c r="A332" s="26"/>
    </row>
    <row r="333" spans="1:1">
      <c r="A333" s="26"/>
    </row>
    <row r="334" spans="1:1">
      <c r="A334" s="26"/>
    </row>
    <row r="335" spans="1:1">
      <c r="A335" s="26"/>
    </row>
    <row r="336" spans="1:1">
      <c r="A336" s="26"/>
    </row>
    <row r="337" spans="1:1">
      <c r="A337" s="26"/>
    </row>
    <row r="338" spans="1:1">
      <c r="A338" s="26"/>
    </row>
    <row r="339" spans="1:1">
      <c r="A339" s="26"/>
    </row>
    <row r="340" spans="1:1">
      <c r="A340" s="26"/>
    </row>
    <row r="341" spans="1:1">
      <c r="A341" s="26"/>
    </row>
    <row r="342" spans="1:1">
      <c r="A342" s="26"/>
    </row>
    <row r="343" spans="1:1">
      <c r="A343" s="26"/>
    </row>
    <row r="344" spans="1:1">
      <c r="A344" s="26"/>
    </row>
  </sheetData>
  <mergeCells count="11">
    <mergeCell ref="A229:A236"/>
    <mergeCell ref="A1:E1"/>
    <mergeCell ref="A2:E2"/>
    <mergeCell ref="C6:C7"/>
    <mergeCell ref="D6:D7"/>
    <mergeCell ref="E6:E7"/>
    <mergeCell ref="B3:E3"/>
    <mergeCell ref="A4:A7"/>
    <mergeCell ref="B4:B7"/>
    <mergeCell ref="C4:C5"/>
    <mergeCell ref="D4:E5"/>
  </mergeCells>
  <pageMargins left="0.39370078740157483" right="0.39370078740157483" top="0.3937007874015748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Аксенова</dc:creator>
  <cp:lastModifiedBy>Voronina_EN</cp:lastModifiedBy>
  <cp:lastPrinted>2023-12-05T12:15:51Z</cp:lastPrinted>
  <dcterms:created xsi:type="dcterms:W3CDTF">2017-05-10T08:58:33Z</dcterms:created>
  <dcterms:modified xsi:type="dcterms:W3CDTF">2024-02-21T08:30:29Z</dcterms:modified>
</cp:coreProperties>
</file>